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zolina\Documents\PROTOKOLA PIELIKUMI\2026.gads\2. 12.02.2026\"/>
    </mc:Choice>
  </mc:AlternateContent>
  <xr:revisionPtr revIDLastSave="0" documentId="13_ncr:1_{213F5E11-20ED-4031-99FB-75590FF16A2A}" xr6:coauthVersionLast="47" xr6:coauthVersionMax="47" xr10:uidLastSave="{00000000-0000-0000-0000-000000000000}"/>
  <bookViews>
    <workbookView xWindow="-120" yWindow="-120" windowWidth="29040" windowHeight="15720" activeTab="5" xr2:uid="{CED3EA85-60A9-4860-9F61-D58AC20E4F34}"/>
  </bookViews>
  <sheets>
    <sheet name="1.pielikums" sheetId="1" r:id="rId1"/>
    <sheet name="2.pielikums" sheetId="7" r:id="rId2"/>
    <sheet name="3.pielikums" sheetId="3" r:id="rId3"/>
    <sheet name="4.pielikums" sheetId="4" r:id="rId4"/>
    <sheet name="5.pielikums" sheetId="5" r:id="rId5"/>
    <sheet name="6.Pielikums" sheetId="6" r:id="rId6"/>
  </sheets>
  <definedNames>
    <definedName name="_xlnm._FilterDatabase" localSheetId="4" hidden="1">'5.pielikums'!$A$7:$O$277</definedName>
    <definedName name="_xlnm.Print_Area" localSheetId="0">'1.pielikums'!$A$1:$C$83</definedName>
    <definedName name="_xlnm.Print_Area" localSheetId="1">'2.pielikums'!$A$1:$C$857</definedName>
    <definedName name="_xlnm.Print_Area" localSheetId="2">'3.pielikums'!$A$1:$C$26</definedName>
    <definedName name="_xlnm.Print_Area" localSheetId="3">'4.pielikums'!$A$1:$C$40</definedName>
    <definedName name="_xlnm.Print_Area" localSheetId="4">'5.pielikums'!$A$1:$O$330</definedName>
    <definedName name="_xlnm.Print_Area" localSheetId="5">'6.Pielikums'!$A$1:$E$38</definedName>
    <definedName name="_xlnm.Print_Titles" localSheetId="0">'1.pielikums'!$7:$8</definedName>
    <definedName name="_xlnm.Print_Titles" localSheetId="1">'2.pielikums'!$6:$7</definedName>
    <definedName name="_xlnm.Print_Titles" localSheetId="4">'5.pielikums'!$7:$7</definedName>
    <definedName name="Excel_BuiltIn_Print_Titles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6" l="1"/>
  <c r="C34" i="6" s="1"/>
  <c r="D10" i="6"/>
  <c r="E10" i="6"/>
  <c r="C13" i="6"/>
  <c r="D15" i="6"/>
  <c r="D13" i="6" s="1"/>
  <c r="D34" i="6" s="1"/>
  <c r="E15" i="6"/>
  <c r="E13" i="6" s="1"/>
  <c r="E34" i="6" s="1"/>
  <c r="C36" i="6"/>
  <c r="D36" i="6"/>
  <c r="E36" i="6"/>
  <c r="O8" i="5" l="1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85" i="5"/>
  <c r="O286" i="5"/>
  <c r="O323" i="5" s="1"/>
  <c r="O287" i="5"/>
  <c r="O324" i="5" s="1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2" i="5" s="1"/>
  <c r="O320" i="5"/>
  <c r="G322" i="5"/>
  <c r="H322" i="5"/>
  <c r="I322" i="5"/>
  <c r="J322" i="5"/>
  <c r="K322" i="5"/>
  <c r="L322" i="5"/>
  <c r="M322" i="5"/>
  <c r="N322" i="5"/>
  <c r="G323" i="5"/>
  <c r="H323" i="5"/>
  <c r="I323" i="5"/>
  <c r="J323" i="5"/>
  <c r="K323" i="5"/>
  <c r="L323" i="5"/>
  <c r="M323" i="5"/>
  <c r="N323" i="5"/>
  <c r="G324" i="5"/>
  <c r="H324" i="5"/>
  <c r="I324" i="5"/>
  <c r="J324" i="5"/>
  <c r="K324" i="5"/>
  <c r="L324" i="5"/>
  <c r="M324" i="5"/>
  <c r="N324" i="5"/>
  <c r="G328" i="5"/>
  <c r="H328" i="5"/>
  <c r="I328" i="5"/>
  <c r="J328" i="5"/>
  <c r="K328" i="5"/>
  <c r="L328" i="5"/>
  <c r="M328" i="5"/>
</calcChain>
</file>

<file path=xl/sharedStrings.xml><?xml version="1.0" encoding="utf-8"?>
<sst xmlns="http://schemas.openxmlformats.org/spreadsheetml/2006/main" count="3410" uniqueCount="894">
  <si>
    <t>Rādītāju nosaukumi</t>
  </si>
  <si>
    <t>Budžeta kategoriju kodi</t>
  </si>
  <si>
    <t>Apstiprināts 2026. gadam</t>
  </si>
  <si>
    <t>EUR</t>
  </si>
  <si>
    <t>I IEŅĒMUMI - kopā</t>
  </si>
  <si>
    <t/>
  </si>
  <si>
    <t>1</t>
  </si>
  <si>
    <t>2</t>
  </si>
  <si>
    <t>3</t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</si>
  <si>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</si>
  <si>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</si>
  <si>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</si>
  <si>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</si>
  <si>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</si>
  <si>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</si>
  <si>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</si>
  <si>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</si>
  <si>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</si>
  <si>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</si>
  <si>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</si>
  <si>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</si>
  <si>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nodoklis par ēkām</t>
  </si>
  <si>
    <t xml:space="preserve">    4.1.2.0.</t>
  </si>
  <si>
    <t xml:space="preserve">    Nekustamā īpašuma nodoklis par mājokļiem</t>
  </si>
  <si>
    <t xml:space="preserve">    4.1.3.0.</t>
  </si>
  <si>
    <t>NODOKĻI PAR PAKALPOJUMIEM UN PRECĒM</t>
  </si>
  <si>
    <t>5.0.0.0.</t>
  </si>
  <si>
    <t xml:space="preserve">  Nodokļi un maksājumi par tiesībām lietot atsevišķas preces</t>
  </si>
  <si>
    <t xml:space="preserve">  5.5.0.0.</t>
  </si>
  <si>
    <t xml:space="preserve">    Dabas resursu nodoklis</t>
  </si>
  <si>
    <t xml:space="preserve">    5.5.3.0.</t>
  </si>
  <si>
    <t>IEŅĒMUMI NO UZŅĒMĒJDARBĪBAS UN ĪPAŠUMA</t>
  </si>
  <si>
    <t>8.0.0.0.</t>
  </si>
  <si>
    <t xml:space="preserve">  Procentu ieņēmumi par depozītiem, kontu atlikumiem,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</si>
  <si>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</si>
  <si>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</si>
  <si>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</si>
  <si>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</si>
  <si>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</si>
  <si>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</si>
  <si>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</si>
  <si>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</si>
  <si>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</si>
  <si>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</si>
  <si>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</si>
  <si>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</si>
  <si>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</si>
  <si>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</si>
  <si>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</si>
  <si>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</si>
  <si>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</si>
  <si>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</si>
  <si>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</si>
  <si>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</si>
  <si>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</si>
  <si>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</si>
  <si>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</si>
  <si>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finansētu atvasinātu publisku personu un budžeta nefinansētu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</si>
  <si>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</si>
  <si>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</si>
  <si>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</si>
  <si>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</si>
  <si>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</si>
  <si>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</si>
  <si>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</si>
  <si>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</t>
  </si>
  <si>
    <t xml:space="preserve">  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</si>
  <si>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</si>
  <si>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</si>
  <si>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Pašvaldību budžetā saņemtā dotācija no pašvaldību finanšu izlīdzināšanas fonda</t>
  </si>
  <si>
    <t xml:space="preserve">    18.6.4.0.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</si>
  <si>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</si>
  <si>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</si>
  <si>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</si>
  <si>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</si>
  <si>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Iestādes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</si>
  <si>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</si>
  <si>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</si>
  <si>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</si>
  <si>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</si>
  <si>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</si>
  <si>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</si>
  <si>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</si>
  <si>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</si>
  <si>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</si>
  <si>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</si>
  <si>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</si>
  <si>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</si>
  <si>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</si>
  <si>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</si>
  <si>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</si>
  <si>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</si>
  <si>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</si>
  <si>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</si>
  <si>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</si>
  <si>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</si>
  <si>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</si>
  <si>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</si>
  <si>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</si>
  <si>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</si>
  <si>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</si>
  <si>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</si>
  <si>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</si>
  <si>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</si>
  <si>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</si>
  <si>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</si>
  <si>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</si>
  <si>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</si>
  <si>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</si>
  <si>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</si>
  <si>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</si>
  <si>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</si>
  <si>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</si>
  <si>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</si>
  <si>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 xml:space="preserve">    Pašvaldību transferti citām pašvaldībām</t>
  </si>
  <si>
    <t xml:space="preserve">    7210</t>
  </si>
  <si>
    <t xml:space="preserve">    Pašvaldību uzturēšanas izdevumu transferti uz valsts budžetu</t>
  </si>
  <si>
    <t xml:space="preserve">    7240</t>
  </si>
  <si>
    <t xml:space="preserve">    Pašvaldību atmaksa valsts budžetam par iepriekšējos gados saņemto, bet neizlietoto valsts budžeta transfertu uzturēšanas izdevumiem</t>
  </si>
  <si>
    <t xml:space="preserve">      7245</t>
  </si>
  <si>
    <t xml:space="preserve">    Pašvaldību atmaksa valsts budžetam par iepriekšējos gados saņemtajiem valsts budžeta transfertiem uzturēšanas izdevumiem Eiropas Savienības politiku instrumentu un pārējās ārvalstu finanšu palīdzības līdzfinansētajos projektos (pasākumos)</t>
  </si>
  <si>
    <t xml:space="preserve">      7246</t>
  </si>
  <si>
    <t xml:space="preserve">    Pašvaldību uzturēšanas izdevumu transferti valsts budžeta daļēji finansētām atvasinātām publiskām personām un  budžeta nefinansētām iestādēm</t>
  </si>
  <si>
    <t xml:space="preserve">    7270</t>
  </si>
  <si>
    <t xml:space="preserve">  Pārējie valsts budžeta uzturēšanas izdevumu transferti citiem budžetiem</t>
  </si>
  <si>
    <t xml:space="preserve">  7400</t>
  </si>
  <si>
    <t xml:space="preserve">    Pārējie valsts budžeta uzturēšanas izdevumu transferti pašvaldībām</t>
  </si>
  <si>
    <t xml:space="preserve">    7460</t>
  </si>
  <si>
    <t>III Ieņēmumu pārsniegums (+) deficīts (-) (I-II)</t>
  </si>
  <si>
    <t>IV FINANSĒŠANA - kopā</t>
  </si>
  <si>
    <t>Naudas līdzekļi un noguldījumi (bilances aktīvā)</t>
  </si>
  <si>
    <t>F20010000</t>
  </si>
  <si>
    <t xml:space="preserve">  Pieprasījuma noguldījumi (bilances aktīvā)</t>
  </si>
  <si>
    <t xml:space="preserve">  F22010000</t>
  </si>
  <si>
    <t>Aizņēmumi</t>
  </si>
  <si>
    <t>F40020000</t>
  </si>
  <si>
    <t xml:space="preserve">  Saņemtie aizņēmumi</t>
  </si>
  <si>
    <t xml:space="preserve">  F40020010</t>
  </si>
  <si>
    <t xml:space="preserve">  Saņemto aizņēmumu atmaksa</t>
  </si>
  <si>
    <t xml:space="preserve">  F40020020</t>
  </si>
  <si>
    <t>1.pielikums</t>
  </si>
  <si>
    <t>Ventspils novada domes</t>
  </si>
  <si>
    <t>PAMATBUDŽETS
IEŅĒMUMU UN IZDEVUMU TĀME 2026. gadam</t>
  </si>
  <si>
    <t xml:space="preserve">          Preces un pakalpojumi</t>
  </si>
  <si>
    <t xml:space="preserve">          Atlīdzība</t>
  </si>
  <si>
    <t xml:space="preserve">            Preces un pakalpojumi</t>
  </si>
  <si>
    <t xml:space="preserve">        09.219 Visp.izglīt.mācību iest.izdevumi, kuras vienl.nodrošina vairāku ISCED-97 līm.izgl.1.-3.līm.ietv.</t>
  </si>
  <si>
    <t xml:space="preserve">      09.210 Vispārējā izglītība. Pamatizglītība (ISCED-971., 2. un 3.līmenis)</t>
  </si>
  <si>
    <t xml:space="preserve">    09.200 Pamatizglītība, vispārējā un profesionālā izglītība (ISCED-971., 2. un 3.līmenis)</t>
  </si>
  <si>
    <t xml:space="preserve">  09.000 Izglītība</t>
  </si>
  <si>
    <t xml:space="preserve">      08.230 Kultūras centri, nami, klubi</t>
  </si>
  <si>
    <t xml:space="preserve">    08.200 Kultūra</t>
  </si>
  <si>
    <t xml:space="preserve">  08.000 Atpūta, kultūra un reliģija</t>
  </si>
  <si>
    <t>PAMATBUDŽETS
IZDEVUMU TĀME 2026.gadam atšifrējumā pa iestādēm un struktūrvienībām valdības funkcionālo kategoriju dalījumā</t>
  </si>
  <si>
    <t>2.pielikums</t>
  </si>
  <si>
    <t>23.0.0.0.</t>
  </si>
  <si>
    <t>Saņemtie ziedojumi un dāvinājumi</t>
  </si>
  <si>
    <t>ZIEDOJUMU BUDŽETA
IEŅĒMUMU UN IZDEVUMU TĀME 2026. gadam</t>
  </si>
  <si>
    <t>3.pielikums</t>
  </si>
  <si>
    <t xml:space="preserve">          11.02-Zied Zūru psk-ZIEDOJUMI</t>
  </si>
  <si>
    <t xml:space="preserve">          08.02-Zied Ugāles vsk-ZIEDOJUMI</t>
  </si>
  <si>
    <t xml:space="preserve">          04.02-Zied Popes psk-ZIEDOJUMI</t>
  </si>
  <si>
    <t xml:space="preserve">        11.04-Zied Vārves SN-ZIEDOJUMI</t>
  </si>
  <si>
    <t xml:space="preserve">        10.04-Zied Užavas SN-ZIEDOJUMI</t>
  </si>
  <si>
    <t xml:space="preserve">        09.04-Zied Usmas TN-ZIEDOJUMI</t>
  </si>
  <si>
    <t xml:space="preserve">        08.04-Zied Ugāles TN-ZIEDOJUMI</t>
  </si>
  <si>
    <t xml:space="preserve">        07.04-Zied Tārgales kult.organiz.-ZIEDOJUMI</t>
  </si>
  <si>
    <t xml:space="preserve">        05.04-Zied Puzes KN-ZIEDOJUMI</t>
  </si>
  <si>
    <t xml:space="preserve">        04.04-Zied Popes KN-ZIEDOJUMI</t>
  </si>
  <si>
    <t xml:space="preserve">        02.04-Zied Ances KN-ZIEDOJUMI</t>
  </si>
  <si>
    <t xml:space="preserve">        01-Zied Novads-Ziedojumi</t>
  </si>
  <si>
    <t>ZIEDOJUMU BUDŽETS
IZDEVUMU TĀME pa iestādēm un struktūrvienībām valdības funkciju dalījumā 2026. gadam</t>
  </si>
  <si>
    <t>4.pielikums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</si>
  <si>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</si>
  <si>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x</t>
  </si>
  <si>
    <t>Saistību apjoms % no plānotajiem pamatbudžeta ieņēmumiem</t>
  </si>
  <si>
    <t>Kopā saistības</t>
  </si>
  <si>
    <t>Apkalpošanas maksa</t>
  </si>
  <si>
    <t>Procentu maksa</t>
  </si>
  <si>
    <t>Pamatsumma</t>
  </si>
  <si>
    <t>Kopā</t>
  </si>
  <si>
    <t>K-12/2023</t>
  </si>
  <si>
    <t>A1/1/23/97</t>
  </si>
  <si>
    <t>Siltumavota efektivitātes paaugstināšana Ventspils novada Piltenes pilsētā</t>
  </si>
  <si>
    <t>K-4/2023</t>
  </si>
  <si>
    <t>A1/1/23/61</t>
  </si>
  <si>
    <t>Siltumavota efektivitātes paaugstināšana Ventspils novada Tārgales pagastā</t>
  </si>
  <si>
    <t>K-17/2022</t>
  </si>
  <si>
    <t>A1/1/22/351</t>
  </si>
  <si>
    <t>Jūrkalnes pagasta katlu mājas efektivitātes paaugstināšana</t>
  </si>
  <si>
    <t>A1/1/19/320</t>
  </si>
  <si>
    <t>Ārējās ūdensapgādes pārbūve Ventavā Vārves pag.</t>
  </si>
  <si>
    <t>A1/1/19/319</t>
  </si>
  <si>
    <t>Ārējās ūdensapgādes pārbūve Vārvē Vārves pag.</t>
  </si>
  <si>
    <t>A1/1/19/299</t>
  </si>
  <si>
    <t>Usmas pagasta katlu mājas efektivitātes paaugstināšana</t>
  </si>
  <si>
    <t>A1/1/18/530</t>
  </si>
  <si>
    <t>Ventavas katlu mājas rekonstrukcija Vārves pagastā</t>
  </si>
  <si>
    <t>A1/1/18/115</t>
  </si>
  <si>
    <t>Siltumapgādes sistēmas izbūve Užavas pagastā</t>
  </si>
  <si>
    <t>A1/1/16/315</t>
  </si>
  <si>
    <t xml:space="preserve">Puzes katlumājas rekonstrukcija Puzes pagastā  </t>
  </si>
  <si>
    <t>A1/1/15/518</t>
  </si>
  <si>
    <t>Ūdenssaimn. pakalpojumu attīst. Ugālē, 2. kārta</t>
  </si>
  <si>
    <t>A1/1/15/516</t>
  </si>
  <si>
    <t>Ugāles centraliz. siltumapgādes sist attīstība - siltumtrašu rekonstrukcija un jaunu trašu izbūve</t>
  </si>
  <si>
    <t>A1/1/15/514</t>
  </si>
  <si>
    <t>Ugāles centralizētās siltumapgādes sistēmas attīstība - jauna siltumavota būvniecība</t>
  </si>
  <si>
    <t>A1/1/11/511</t>
  </si>
  <si>
    <t>Ūdenssaimniecības attīstība 14 Kurzemes reģiona pašvaldībās - Ugāle</t>
  </si>
  <si>
    <t>Pavisam</t>
  </si>
  <si>
    <t>2033-2049</t>
  </si>
  <si>
    <t>Valūta</t>
  </si>
  <si>
    <t>Maksājuma veids</t>
  </si>
  <si>
    <t>Trančes numurs</t>
  </si>
  <si>
    <t>Aizņēmuma līgums</t>
  </si>
  <si>
    <t>Ventspils novada pašvaldības galvojumi</t>
  </si>
  <si>
    <t>P-417/2025</t>
  </si>
  <si>
    <t>A2/1/25/444</t>
  </si>
  <si>
    <t>TPF projekts (Nr.6.1.1.6/1/24/A/003) "Bezemisiju transportlīdzekļa iegāde Ventspils novada pašvaldības funkciju īstenošanai un pakalpojumu sniegšanai"</t>
  </si>
  <si>
    <t>105</t>
  </si>
  <si>
    <t>P-329/2025</t>
  </si>
  <si>
    <t>A2/1/25/353</t>
  </si>
  <si>
    <t>Projekta "Pašvaldības autoceļa ZL40 "Liepas" posma pārbūve Zlēkās, Zlēku pagasts, Ventspils novadā" investīciju īstenošanai.</t>
  </si>
  <si>
    <t>104</t>
  </si>
  <si>
    <t>P-328/2025</t>
  </si>
  <si>
    <t>A2/1/25/351</t>
  </si>
  <si>
    <t>Projekts "Pašvaldības autoceļa UG-62 "Rūpnīcas 11" brauktuves atjaunošana Ugālē, Ugāles pagastā"</t>
  </si>
  <si>
    <t>103</t>
  </si>
  <si>
    <t>P-242/2025</t>
  </si>
  <si>
    <t>A2/1/25/248</t>
  </si>
  <si>
    <t>Prioritārā investīciju projekta "Pirmsskolas izglītības iestādes "Taurenītis" teritorijas labiekārtošana Maija ielā 6, Piltene" investīciju īstenošanai.</t>
  </si>
  <si>
    <t>102</t>
  </si>
  <si>
    <t>P-226/2025</t>
  </si>
  <si>
    <t>A2/1/25/232</t>
  </si>
  <si>
    <t>projekts "Pašvaldības a/c Ug-60 "Bumbieri-Riekstiņi" posma, Ug-26 "Arāji-Salas" un Ug-66 "Arāji-Salas 2" brauktuvju 0.65 km pārbūve Ugālē, Ventspils novadā"</t>
  </si>
  <si>
    <t>101</t>
  </si>
  <si>
    <t>P-225/2025</t>
  </si>
  <si>
    <t>A2/1/25/231</t>
  </si>
  <si>
    <t>projekts "Pašvaldības autoceļa T-12 Niedriņi - Tuči pārbūve Tārgales pagastā, Ventspils novadā"</t>
  </si>
  <si>
    <t>100</t>
  </si>
  <si>
    <t>P-224/2025</t>
  </si>
  <si>
    <t>A2/1/25/230</t>
  </si>
  <si>
    <t>ERAF projekts (Nr.5.1.1.1/1/24/I/008) "Infrastruktūras izveide uzņēmējdarbības attīstībai Ventspils novadā"</t>
  </si>
  <si>
    <t>99</t>
  </si>
  <si>
    <t>P-122/2025</t>
  </si>
  <si>
    <t>A2/1/25/126</t>
  </si>
  <si>
    <t>projekts "Pašvaldības autoceļa Va-67 "Vārves Līvānciema ceļš" brauktuves atjaunošana, Vārves pagastā, Ventspils novadā"</t>
  </si>
  <si>
    <t>98</t>
  </si>
  <si>
    <t>P-121/2025</t>
  </si>
  <si>
    <t>A2/1/25/125</t>
  </si>
  <si>
    <t>prioritārais investīciju projekts "Piltenes kultūras nama ēkas fasādes un jumta remonts, Ventspils novadā"</t>
  </si>
  <si>
    <t>97</t>
  </si>
  <si>
    <t>P-35/2025</t>
  </si>
  <si>
    <t>A2/1/25/32</t>
  </si>
  <si>
    <t>EJZAF projekts (Nr.24-08-UL01-U31421.103-000003) "Pašvaldības pievedceļa pārbūve Liepenes ciemā, Baltijas jūras piekrastē"</t>
  </si>
  <si>
    <t>96</t>
  </si>
  <si>
    <t>P-34/2025</t>
  </si>
  <si>
    <t>A2/1/25/33</t>
  </si>
  <si>
    <t>prioritārais investīciju projekts "Celiņu izbūve Centra parka teritorijā, Piltenes pilsētā, Ventspils novadā"</t>
  </si>
  <si>
    <t>95</t>
  </si>
  <si>
    <t>P-180/2024</t>
  </si>
  <si>
    <t>A2/1/24/192</t>
  </si>
  <si>
    <t>projekts "Pašvaldības autoceļa T-12 "Niedriņi - Tuči" tilta pārbūve par caurteku Tārgales pagastā, Ventspils novadā”</t>
  </si>
  <si>
    <t>P-179/2024</t>
  </si>
  <si>
    <t>A2/1/24/191</t>
  </si>
  <si>
    <t>ELFLA projekts (Nr.24-08-CL13-C0LA19.2201-000003) "Gājēju tilta pārbūve Blāzmas ciemā, Puzes pagastā”</t>
  </si>
  <si>
    <t>P-98/2024</t>
  </si>
  <si>
    <t>A2/1/24/103</t>
  </si>
  <si>
    <t>Rožu ielas pārbūve posmā no Maija ielas līdz Zemnieku ielai, Piltenē, Ventspils novadā.</t>
  </si>
  <si>
    <t>P-46/2024</t>
  </si>
  <si>
    <t>A2/1/24/44</t>
  </si>
  <si>
    <t>Prioritārais investīciju projekts "Pašvaldības autoceļa Va-5 "Buku ceļš" posma pārbūve Vārves pagastā, Ventspils novadā".</t>
  </si>
  <si>
    <t>P-24/2024</t>
  </si>
  <si>
    <t>A2/1/24/24</t>
  </si>
  <si>
    <t>Prioritārais investīciju projekts "Autoceļa T-85 "Apiņi" posma ar nobrauktuvi un stāvlaukuma pārbūve Tārgales pagastā Ventspils novadā”.</t>
  </si>
  <si>
    <t>P-195/2023</t>
  </si>
  <si>
    <t>A2/1/23/261</t>
  </si>
  <si>
    <t>Projekts " Pašvaldības autoceļa A-07 " Rīgzemes-Dzintarkrasti" pārbūve,Ances pagastā,Ventspils novadā"</t>
  </si>
  <si>
    <t>P-164/2023</t>
  </si>
  <si>
    <t>A2/1/23/226</t>
  </si>
  <si>
    <t>Projekts" Pašvaldības autoceļa Va-4" Cirpstenes ceļš" pārbūve,Vārves pagastā,Ventspils nopvadā"</t>
  </si>
  <si>
    <t>P-163/2023</t>
  </si>
  <si>
    <t>A2/1/23/225</t>
  </si>
  <si>
    <t>Projekts" Pašvaldību autoceļa T-21" Reiņi-Upes" infrastruktūrā ietilpstošā tilta pārbūve(par caurteku),Ventspils novadā"</t>
  </si>
  <si>
    <t>P-86/2023</t>
  </si>
  <si>
    <t>A2/1/23/132</t>
  </si>
  <si>
    <t>Prioritārais investīciju projekts" Gājēju ietves pārbūve un apgaismojuma ierīkošana gar valsts vietējo autoceļu V1355(Skolas iela)un pašvaldības ceļu Po-31" Baznīca-Smēdes",Popes pagasta centrā,Ventspils novadā"</t>
  </si>
  <si>
    <t>P-85/2023</t>
  </si>
  <si>
    <t>A2/1/23/131</t>
  </si>
  <si>
    <t>Prioritārais investīciju projekts" Ēkas " Krasti" atjaunošana Jūrkalnē"</t>
  </si>
  <si>
    <t>P-84/2023</t>
  </si>
  <si>
    <t>A2/1/23/130</t>
  </si>
  <si>
    <t>Prioritārais investīciju projekts" " Mežrūpnieki" teritorijas labiekārtošana Ugālē, Ugāles pagastā,Ventspils novadā"</t>
  </si>
  <si>
    <t>P-61/2023</t>
  </si>
  <si>
    <t>A2/1/23/106</t>
  </si>
  <si>
    <t>Prioritārais investīciju projekta" Ugāles vidusskolas aktu zāles pārbūve"</t>
  </si>
  <si>
    <t>P-60/2023</t>
  </si>
  <si>
    <t>A2/1/23/107</t>
  </si>
  <si>
    <t xml:space="preserve">ELFLA  projekts Nr.22-08-AL17-A019.2203-000010" Ances muižas parka labiekārtošana Ancē,Ances pagastā,Ventspils novadā" </t>
  </si>
  <si>
    <t>P-284/2022</t>
  </si>
  <si>
    <t>A2/1/22/425</t>
  </si>
  <si>
    <t xml:space="preserve">ELFLA projekta Nr.22-08-AL17-A019.2203-000007" Universāli pielietojamas velotrases ierīkošanai Tārgalē" īstenošanai </t>
  </si>
  <si>
    <t>P-261/2022</t>
  </si>
  <si>
    <t>A2/1/22/374</t>
  </si>
  <si>
    <t>Projekta Piltenes pilsētas Lauku ielas un Zemnieku ielas pārbūve Ventspils novadā" investīciju īstenošanai</t>
  </si>
  <si>
    <t>P-253/2022</t>
  </si>
  <si>
    <t>A2/1/22/366</t>
  </si>
  <si>
    <t>ELFLA projekta Nr.22-08-AL17-A019.2203-000009" Universāli pielietojamas velotrases ierīkošana Ugālē" īstenošanai</t>
  </si>
  <si>
    <t>P-254/2022</t>
  </si>
  <si>
    <t>A2/1/22/365</t>
  </si>
  <si>
    <t>ELFLA projekta Nr.22-08-AL17-A019.2203-000008 " TAK-UGĀLE-pastaigu takas labiekārtošana" īstenošanai</t>
  </si>
  <si>
    <t>P-255/2022</t>
  </si>
  <si>
    <t>A2/1/22/364</t>
  </si>
  <si>
    <t>2022.gada prioritārāinvetīciju projekta " Piltenes pamatskolas ēku un būvju kompleksa pārbūve" īstenošanai</t>
  </si>
  <si>
    <t>P-194/2022</t>
  </si>
  <si>
    <t>A2/1/22/283</t>
  </si>
  <si>
    <t xml:space="preserve">Projekta " Piltenes pilsētas Peldu ielas posma pārbūve" īstenošanai </t>
  </si>
  <si>
    <t>P-36/2022</t>
  </si>
  <si>
    <t>A2/1/22/82</t>
  </si>
  <si>
    <t>Prioritārā investīciju projekta" Ugāles pagasta tautas nama" GAISMA" pārbūve" īstenošanai</t>
  </si>
  <si>
    <t>P-2/2022</t>
  </si>
  <si>
    <t>A2/1/22/11</t>
  </si>
  <si>
    <t>EJZF projekta Nr.21-08-FL04-F043.0205-00001" Pašvaldības autoceļa pārbūve un sanitārā mezgla uzstādīšana Jūrkalnes pagastā" īstenošanai</t>
  </si>
  <si>
    <t>P-544/2021</t>
  </si>
  <si>
    <t>A2/1/21/713</t>
  </si>
  <si>
    <t>Projekta" Pašvaldības autočeļa Uz-30" Alekši-Silakrogs" posma no 0.87 līdz 3.97 km brauktuves virsmas atjaunošana Užavas pagastā,Ventspils novadā" īstenošanai</t>
  </si>
  <si>
    <t>P-543/2021</t>
  </si>
  <si>
    <t>A2/1/21/714</t>
  </si>
  <si>
    <t>Projekta" Pašvaldības autoceļa Va-45" Skolas iela" brauktuves virsmas atjaunošana un Va-80" Skolas ēdnīcas ceļš" brauktuves virsmas pagarināšana Ventavā,Vārves pagastā,Ventspils novadā" īstenošanai</t>
  </si>
  <si>
    <t>P-519/2021</t>
  </si>
  <si>
    <t>A2/1/21/671</t>
  </si>
  <si>
    <t>Projekta" Pašvaldības auteceļa Zl-29" Vilnīši" no 0.00 līdz 0.70 km brauktuves seguma pārbūve Zlēku pagastā,Ventspils novadā" īstenošanai</t>
  </si>
  <si>
    <t>P-518/2021</t>
  </si>
  <si>
    <t>A2/1/21/670</t>
  </si>
  <si>
    <t>EJZF projekta Nr.21-08-FL04-F043.0205-00002" Pašvaldības autoceļu pārbūve Užavas pagastā" īstenošanai</t>
  </si>
  <si>
    <t>P-417/2021</t>
  </si>
  <si>
    <t>A2/1/21/557</t>
  </si>
  <si>
    <t>Projekta " Pašvaldības autoceļa A-01" Ance-Lazdaines" posma no 1.32 līdz 2.52 km brauktuves virsmas atjaunošana Ances pagastā,Ventspils novadā" īstenošanai</t>
  </si>
  <si>
    <t>P-418/2021</t>
  </si>
  <si>
    <t>A2/1/21/556</t>
  </si>
  <si>
    <t>Projekta " Jumta seguma nomaiņa Piltenes pamatskolā Ventspils novadā" īstenošanai</t>
  </si>
  <si>
    <t>P-161/2021</t>
  </si>
  <si>
    <t>A2/1/21/233</t>
  </si>
  <si>
    <t>Projekta" Teritorijas labiekārtojums Rožu ielā 2 un Rožu ielā 4 Piltenē,Ventspils novadā" īstenošanai</t>
  </si>
  <si>
    <t>P-160/2021</t>
  </si>
  <si>
    <t>A2/1/21/234</t>
  </si>
  <si>
    <t>Projekta"Piltenes pilsētas Ganību ielas brauktuves virsmas atjaunošana 1.077 km kopgarumā, un pašvaldības autoceļa T-07" Laukceltnieks - Spīdolas" posma no 0.00 līdz 0.17 brauktuves virsmas atjaunošana 0.17 km garumā Ventspils novadā" īstenošanai</t>
  </si>
  <si>
    <t>P-159/2021</t>
  </si>
  <si>
    <t>A2/1/21/235</t>
  </si>
  <si>
    <t>Projekta " Pašvaldības autoceļa P-04" Gaiļkalnu kapi- Vecmuižciems" no 3.01 līdz 3.46 (0.45 km )un pašvaldības autoceļa P-06" Vējdzirnavas - lielferma" no 0.00 līdz 0.25 (0.25 km)brauktuves virsmas atjaunošana Piltenes pagastā,Ventspils novadā" īstenošanai</t>
  </si>
  <si>
    <t>P-158/2021</t>
  </si>
  <si>
    <t>A2/1/21/236</t>
  </si>
  <si>
    <t>Projekta" Pašvaldības autoceļa P-03 " Gārzde-Ūdrandes darbnīca" no 4.28 līdz 5.85 (1.57 km) brauktuves virsmas atjaunošana,Piltenes pagastā,Ventspils novadā" īstenošanai</t>
  </si>
  <si>
    <t>P-161/2020</t>
  </si>
  <si>
    <t>A2/1/20/364</t>
  </si>
  <si>
    <t>ERAF projekts (Nr.5.5.1.0/17/I/003)"Ziemeļkurzemes kultūrvēturiskā un dabas mantojuma saglabāšana,eksponēšana un tūrisma piedāvājuma attīstība" (gājēju tilta pār Irbes upi atjaunošana)īstenošanai</t>
  </si>
  <si>
    <t>P-20/2020</t>
  </si>
  <si>
    <t>A2/1/20/20</t>
  </si>
  <si>
    <t>ERAF projekta (Nr.9.3.1.1/18/I/002)" Sabiedrībā balstītu sociālo pakalpojumu infrastruktūras izveide Ventspils novada Ugāles pagastā" īstenošanai</t>
  </si>
  <si>
    <t>P-162/2019</t>
  </si>
  <si>
    <t>A2/1/19/232</t>
  </si>
  <si>
    <t>ELFLA projekta(Nr.19-08-A00702-000006) "Pašvaldības autoceļa T-1 " Krievlauki-Ezernieki"  pārbūve Tārgales pag.</t>
  </si>
  <si>
    <t>P-141/2019</t>
  </si>
  <si>
    <t>A2/1/19/200</t>
  </si>
  <si>
    <t xml:space="preserve">ERAF projekta(Nr.5.5.1.0/17/I/003) "Ziemeļkurzemes kultūrvēsturiskā un dabas mantojuma saglabāšana, eksponēšana un tūrisma piedāvājuma attīstība"(Jūrkalnes dabas un atpūtas parka izveide un pilnveidošana) </t>
  </si>
  <si>
    <t>P-142/2019</t>
  </si>
  <si>
    <t>A2/1/19/199</t>
  </si>
  <si>
    <t xml:space="preserve">ERAF projekta(Nr.5.5.1.0/17/I/003) "Ziemeļkurzemes kultūrvēsturiskā un dabas mantojuma saglabāšana, eksponēšana un tūrisma piedāvājuma attīstība"(Ventiņu-lībiešu gājēju un velosipēdu celiņa izbūve posmā no 6.996km līdz 7.356km Tārgales pagastā) </t>
  </si>
  <si>
    <t>P-99/2019</t>
  </si>
  <si>
    <t>A2/1/19/161</t>
  </si>
  <si>
    <t>Projekts " Kanalizācijas tīklu pārbūve posmā no Popes pamatskolas līdz kanalizācijas sūkņu stacijai nekustamā īpašumā "Smēdes" Popes pag</t>
  </si>
  <si>
    <t>P-28/2019</t>
  </si>
  <si>
    <t>A2/1/19/56</t>
  </si>
  <si>
    <t>EJZF projekta(Nr.17-08-FL04-F043.0202-000001)" Ventas krasta labiekārtojums Vārves ciemā,Vārves pagastā" īstenošana</t>
  </si>
  <si>
    <t>P-7/2019</t>
  </si>
  <si>
    <t>A2/1/19/16</t>
  </si>
  <si>
    <t>Latvijas-Lietuvas pārrobežu sadarbības programmas projekta (Nr.LLI-303) "Dzīve tīrākā vidē- labākai nākotnei!"</t>
  </si>
  <si>
    <t>P-700/2018</t>
  </si>
  <si>
    <t>A2/1/18/841</t>
  </si>
  <si>
    <t>Projekta "Ugāles vidusskolas sporta zāles- manēžas pārbūve Ugāles pagastā"</t>
  </si>
  <si>
    <t>P-641/2018</t>
  </si>
  <si>
    <t>A2/1/18/765</t>
  </si>
  <si>
    <t>Projekta " Popes muižas apbūve" muižas pārvaldnieka mājas telpu un palīgēkas ugunsgrēku seku likvidēšana un konservācija"</t>
  </si>
  <si>
    <t>P-443/2018</t>
  </si>
  <si>
    <t>A2/1/18/523</t>
  </si>
  <si>
    <t>Elektroapgaismojuma tīklu izbūve Kamārces ceļam Tārgales ciemā,Popes ciema centra ceļiem</t>
  </si>
  <si>
    <t>P-444/2018</t>
  </si>
  <si>
    <t>A2/1/18/524</t>
  </si>
  <si>
    <t>Projekta "Usmas katlu mājas "Auseklīši"šķeldas kurināmā apkures katla un katla tehnoloģisko iekārtu uzstādīšana,montāža un iestatīšana"</t>
  </si>
  <si>
    <t>PP-15/2018</t>
  </si>
  <si>
    <t>A2/1/18/422</t>
  </si>
  <si>
    <t xml:space="preserve">Investīciju projektu īstenošanai (saistību pārjaunojums) </t>
  </si>
  <si>
    <t>P-343/2018</t>
  </si>
  <si>
    <t>A2/1/18/417</t>
  </si>
  <si>
    <t xml:space="preserve">Piltenes vidusskolas telpu kosmētiskais remonts </t>
  </si>
  <si>
    <t>P-295/2018</t>
  </si>
  <si>
    <t>A2/1/18/354</t>
  </si>
  <si>
    <t xml:space="preserve">Maija iela 14 iekšpagalma labiekārtošana Piltenē  </t>
  </si>
  <si>
    <t>P-250/2018</t>
  </si>
  <si>
    <t>A2/1/18/290</t>
  </si>
  <si>
    <t>Projekts Energoefektivitātes paaugstināšana Ventspils novada Zūru pamatskolā</t>
  </si>
  <si>
    <t>P-249/2018</t>
  </si>
  <si>
    <t>A2/1/18/289</t>
  </si>
  <si>
    <t>Projekts Gājēju tilta izbūve pār Užavas upi</t>
  </si>
  <si>
    <t>P-247/2018</t>
  </si>
  <si>
    <t>A2/1/18/287</t>
  </si>
  <si>
    <t>ELFA projekts Popes pagasta Brīvdabas estrādes pārbūve</t>
  </si>
  <si>
    <t>P-217/2018</t>
  </si>
  <si>
    <t>A2/1/18/250</t>
  </si>
  <si>
    <t xml:space="preserve">Nekustamā īpašuma Kuldīgas iela 3, Ventspilī iegāde </t>
  </si>
  <si>
    <t>P-180/2018</t>
  </si>
  <si>
    <t>A2/1/18/212</t>
  </si>
  <si>
    <t>Projekts "Gājēju ietves Arāju dziļurbums-tirgus" pārbūve Ugāles ciemā</t>
  </si>
  <si>
    <t>P-71/2018</t>
  </si>
  <si>
    <t>A2/1/18/88</t>
  </si>
  <si>
    <t xml:space="preserve">Projekts Pulcēšanas vietas izveide Ugāles ciemā  </t>
  </si>
  <si>
    <t>P-68/2018</t>
  </si>
  <si>
    <t>A2/1/18/87</t>
  </si>
  <si>
    <t xml:space="preserve">Projekts "Livōd kalamie kōrand" -Lībiešu zvejnieku sēta </t>
  </si>
  <si>
    <t>P-69/2018</t>
  </si>
  <si>
    <t>A2/1/18/86</t>
  </si>
  <si>
    <t>Projekts Kvalitatīvas pieejamības nodrošināšana un kultūras mantojuma saglabāšana pašv. īpašumā "Ances muiža"</t>
  </si>
  <si>
    <t>P-70/2018</t>
  </si>
  <si>
    <t>A2/1/18/85</t>
  </si>
  <si>
    <t>Projekts Pašvaldības autoceļa Va-7 "Pasiekstes ceļš"pārbūve Vārves pagastā</t>
  </si>
  <si>
    <t>P-10/2018</t>
  </si>
  <si>
    <t>A2/1/18/17</t>
  </si>
  <si>
    <t>Pašvaldības autoceļa Uz-30 "Alekši - Silkrogs"pārbūve Užavas pagastā, Ventspils novadā</t>
  </si>
  <si>
    <t>P-9/2018</t>
  </si>
  <si>
    <t>A2/1/18/18</t>
  </si>
  <si>
    <t xml:space="preserve">Pašvaldības autoceļa T-3 "Laimiņas Kamārce"pārbūve Tārgales pagastā, Ventspils novadā </t>
  </si>
  <si>
    <t>P-8/2018</t>
  </si>
  <si>
    <t>A2/1/18/19</t>
  </si>
  <si>
    <t>Pašvaldības autoceļu pārbūve Puzes pagastā, Ventspils novadā</t>
  </si>
  <si>
    <t>P-7/2018</t>
  </si>
  <si>
    <t>A2/1/18/20</t>
  </si>
  <si>
    <t>Pašvaldības autoceļu pārbūve Ziru pagastā, Ventspils novadā</t>
  </si>
  <si>
    <t>P-622/2017</t>
  </si>
  <si>
    <t>A2/1/17/795</t>
  </si>
  <si>
    <t>Projekts uzņēmējdarbības attīstībai nepieciešamās infrastruktūras attīstība Vārves pagastā</t>
  </si>
  <si>
    <t>P-503/2017</t>
  </si>
  <si>
    <t>A2/1/17/653</t>
  </si>
  <si>
    <t>Gājēju ietves MAIJA IELĀ pārbūve Piltenē, Ventspils novadā</t>
  </si>
  <si>
    <t>P-486/2017</t>
  </si>
  <si>
    <t>A2/1/17/639</t>
  </si>
  <si>
    <t xml:space="preserve">Pašvaldības autoceļu pārbūve Zlēku pagastā  </t>
  </si>
  <si>
    <t>P-485/2017</t>
  </si>
  <si>
    <t>A2/1/17/638</t>
  </si>
  <si>
    <t>Pašvaldības autoceļa Us-01 "Stacija-Stikli"  pārbūve Usmas pagastā</t>
  </si>
  <si>
    <t>P-484/2017</t>
  </si>
  <si>
    <t>A2/1/17/637</t>
  </si>
  <si>
    <t>Pašvaldības autoceļu Ug-56 "Ēnas-Sedliņi" pārbūve Ugāles pagastā</t>
  </si>
  <si>
    <t>P-483/2017</t>
  </si>
  <si>
    <t>A2/1/17/636</t>
  </si>
  <si>
    <t xml:space="preserve">Pašvaldības autoceļu pārbūve Popes pagastā </t>
  </si>
  <si>
    <t>P-487/2017</t>
  </si>
  <si>
    <t>A2/1/17/631</t>
  </si>
  <si>
    <t>projekts-"Paaudžu tikšanās vietas izveidošana Tārgalē"</t>
  </si>
  <si>
    <t>P-407/2017</t>
  </si>
  <si>
    <t>A2/1/17/576</t>
  </si>
  <si>
    <t>Pirmsskolas izglītības iestādes telpu pārbūve un piebūves jaunbūve Tārgales p/skolas ēkā</t>
  </si>
  <si>
    <t>P-294/2017</t>
  </si>
  <si>
    <t>A2/1/17/409</t>
  </si>
  <si>
    <t xml:space="preserve">Prioritārā projekta Lībiešu zvejnieku sēta labiekārtošana Tārgales pagastā 1. būves kārta  </t>
  </si>
  <si>
    <t>P-231/2017</t>
  </si>
  <si>
    <t>A2/1/17/341</t>
  </si>
  <si>
    <t>Popes muižas jumta seguma atjaunošana un vienkāršotas renovācijas kartes izstrādāšana objektā Popes pamatskola</t>
  </si>
  <si>
    <t>P-145/2017</t>
  </si>
  <si>
    <t>A2/1/17/223</t>
  </si>
  <si>
    <t xml:space="preserve">Piltenes vidusskolas sporta infrastruktūras uzlabošana, Piltenea stadiona pārbūve, 1. un 2. būves kārta   </t>
  </si>
  <si>
    <t>P-99/2017</t>
  </si>
  <si>
    <t>A2/1/17/181</t>
  </si>
  <si>
    <t xml:space="preserve">Kosmētiskā remonta PII "Lācītis" Ugāles pagastā veikšana  </t>
  </si>
  <si>
    <t>P-103/2017</t>
  </si>
  <si>
    <t>A2/1/17/177</t>
  </si>
  <si>
    <t xml:space="preserve">Projekta "Vārves pagasta Zūru stadiona jaunbūve Ventavas ciemā" </t>
  </si>
  <si>
    <t>P-104/2017</t>
  </si>
  <si>
    <t>A2/1/17/176</t>
  </si>
  <si>
    <t>Puzes pamatskolas ēdināšanas bloka un ar to saistīto inženierkomunikāciju atjaunošana nek, īpaš. Puzes pamatskola</t>
  </si>
  <si>
    <t>P-57/2017</t>
  </si>
  <si>
    <t>A2/1/17/91</t>
  </si>
  <si>
    <t>Pašvaldības autoceļu pārbūve Piltenes pagastā Ventspils novadā</t>
  </si>
  <si>
    <t>P-56/2017</t>
  </si>
  <si>
    <t>A2/1/17/90</t>
  </si>
  <si>
    <t>Tārgales pamatskolas sporta laukuma jaunbūve 1. un 2. būves kārta</t>
  </si>
  <si>
    <t>P-355/2016</t>
  </si>
  <si>
    <t>A2/1/16/486</t>
  </si>
  <si>
    <t>Ugāles vidusskolas sporta zāles - manēžas pārbūve</t>
  </si>
  <si>
    <t>P-338/2016</t>
  </si>
  <si>
    <t>A2/1/16/465</t>
  </si>
  <si>
    <t>Pašvaldības autoceļa Ug-32 "Katlu māja" pārbūve Ugāles ciemā</t>
  </si>
  <si>
    <t>P-294/2016</t>
  </si>
  <si>
    <t>A2/1/16/404</t>
  </si>
  <si>
    <t>Pašvaldības autoceļa A-30 "Jaundobēji - Rinda pārbūve Ances pagastā</t>
  </si>
  <si>
    <t>P-240/2016</t>
  </si>
  <si>
    <t>A2/1/16/344</t>
  </si>
  <si>
    <t>Ugāles vidusskolas virtuves, palīgtelpu un izženierkomunikāciju pārbūve Skolas ielā 5a Ugāles pagastā</t>
  </si>
  <si>
    <t>P-239/2016</t>
  </si>
  <si>
    <t>A2/1/16/343</t>
  </si>
  <si>
    <t>Piltenes vidusskolas ēdināšanas bloka un ar to saistīto inženierkomunikāciju atjaunošana Lielā iela 13, Piltenē</t>
  </si>
  <si>
    <t>P-237/2016</t>
  </si>
  <si>
    <t>A2/1/16/341</t>
  </si>
  <si>
    <t>Tārgales pamatskolas aktu zāles pārbūve Tārgales pagastā</t>
  </si>
  <si>
    <t>P-160/2016</t>
  </si>
  <si>
    <t>A2/1/16/248</t>
  </si>
  <si>
    <t>Ventavas ciema ceļu rekonstrukcija, elektriskā apgaismojuma jaunbūve Vārves pagastā (2. būves kārta)</t>
  </si>
  <si>
    <t>P-109/2016</t>
  </si>
  <si>
    <t>A2/1/16/203</t>
  </si>
  <si>
    <t xml:space="preserve">Pašvaldības katlu māju energoefekt. uzlabošana granulu apkures katlu un to aprīkojuma iekārtu, esošo apkures katlu aprīkošana ar granulu degļiem, automātiku un granulu tvertnēm izgatavošana, piegāde un uzstādīšana </t>
  </si>
  <si>
    <t>P-76/2016</t>
  </si>
  <si>
    <t>A2/1/16/146</t>
  </si>
  <si>
    <t>Prioritārā investīciju projekta "Gājēju ietves, stāvlaukuma un apgriešanas laukuma izbūve pie pašvaldības autoceļa Bērnudārzs Ugāles pagastā</t>
  </si>
  <si>
    <t>P-77/2016</t>
  </si>
  <si>
    <t>A2/1/16/147</t>
  </si>
  <si>
    <t>Prioritārā investīciju projekta "Ances kultūras nama rekonstrukcija un ventilācijas sistēmas izbūve nekustamā īpašumā AUSMAS Ances pagastā</t>
  </si>
  <si>
    <t>P-18/2016</t>
  </si>
  <si>
    <t>A2/1/16/36</t>
  </si>
  <si>
    <t>Prioritārā investīciju projekta "Siltumtrases pārbūve no katlu mājas līdz garāžām Blāzmas c. Puzes pagastā</t>
  </si>
  <si>
    <t>P-17/2016</t>
  </si>
  <si>
    <t>A2/1/16/35</t>
  </si>
  <si>
    <t>Ugāles pag. pirmskolas izglītības iest. "Lācītis" telpu kosmētiskais rem.</t>
  </si>
  <si>
    <t>P-369/2015</t>
  </si>
  <si>
    <t>A2/1/15/549</t>
  </si>
  <si>
    <t xml:space="preserve">Prioritārā investīciju projekta " Ielu apgaism. izbūve privātmāju dzīv. masīvā Ugāles ciemā </t>
  </si>
  <si>
    <t>P-194/2015</t>
  </si>
  <si>
    <t>A2/1/15/304</t>
  </si>
  <si>
    <t>Ūdenssaimniecības attīstība Ventspils nov. Jūrkalnes ciemā</t>
  </si>
  <si>
    <t>P-103/2015</t>
  </si>
  <si>
    <t>A2/1/15/166</t>
  </si>
  <si>
    <t>Ūdensapgādes un kanalizācijas tīklu rekonstrukcija un izbūve Jūrkalnes ciemā, 2. būves kārta</t>
  </si>
  <si>
    <t>P-189/2014</t>
  </si>
  <si>
    <t>A2/1/14/325</t>
  </si>
  <si>
    <t>Pašvaldības ceļa Vecā muiža-Sleņģi rekonstr. un autostāvlauk. Izbūve</t>
  </si>
  <si>
    <t>P-118/2013</t>
  </si>
  <si>
    <t>A2/1/13/231</t>
  </si>
  <si>
    <t>Ceļa Nr.33 - Ventspils/Liepājas šoseja - Pienotava rekonstrukcija Užavas pagastā</t>
  </si>
  <si>
    <t>P-366/2010</t>
  </si>
  <si>
    <t>A2/1/10/772</t>
  </si>
  <si>
    <t xml:space="preserve">ELFLA projekts "Pašvaldības autoceļa Lejiņas _Jūrmala otrā posma rekonstrukcija" </t>
  </si>
  <si>
    <t>P-205/2010</t>
  </si>
  <si>
    <t>A2/1/10/513</t>
  </si>
  <si>
    <t>ELFLA projekts "Pašvaldības autoceļa Lejiņas _Jūrmala seguma posmā no 0.26 līdz 1.26. km rekonstrukcija"</t>
  </si>
  <si>
    <t>3033-2049</t>
  </si>
  <si>
    <t>Nosaukums</t>
  </si>
  <si>
    <t>Nr.p.k.</t>
  </si>
  <si>
    <t>Ventspils novada pašvaldības aizņēmumi</t>
  </si>
  <si>
    <t xml:space="preserve">Ventspils novada pašvaldības  aizņēmumi un galvojumi 2026.gadam un turpmākajiem gadiem </t>
  </si>
  <si>
    <t>5.pielikums</t>
  </si>
  <si>
    <t>VA 56 - visā garumā un Zūru-Līvānciema ceļš, Vārves pagastā (tehniskais projekts)</t>
  </si>
  <si>
    <t>Pašvaldības autoceļa Uz-30 "Alekši - Silkrogs" posma pārbūve, Užavas pagastā (tehniskais projekts)</t>
  </si>
  <si>
    <t>Projekts "Pašvaldības a/c Ug-60 “Bumbieri-Riekstiņi” posma, Ug-26 “Arāji-Salas” un Ug-66 “Arāji-Salas 2” brauktuvju 0,65 km pārbūve Ugālē, Ventspils novadā"- darbi pabeigti 2025.gadā, atlikušie maksājumi no 2026.gada</t>
  </si>
  <si>
    <t>Investīciju projekts "Pašvaldības autoceļa Va-67
“Vārves Līvānciema ceļš” brauktuves atjaunošana, Vārves pagastā, Ventspils novadā" - darbi pabeigti 2025.gadā, atlikušie maksājumi no 2026.gada</t>
  </si>
  <si>
    <t>Ceļš Va-50 pārbūve, Elapgaismojums un stāvlaukums Zūru ciemā, Vārves pagastā (tehniskais projekts)</t>
  </si>
  <si>
    <t>Ceļš Va-66 Cīrulīšu ceļš pārbūve, Vārves pagastā (tehniskais projekts)</t>
  </si>
  <si>
    <t>Ceļš Va-7 Pasiekstes ceļš pārbūve, Vārves pagastā (tehniskais projekts)</t>
  </si>
  <si>
    <t>Ceļš va-68 Lauku ceļš pārbūve, Vārves pagastā (tehniskais projekts)</t>
  </si>
  <si>
    <t>Pašvaldības ceļu T-92 "Ovīši-Dižkaijas" un T-V1333 "Pievedceļš Ovīšiem" pārbūve Tārgales pag., Ventspils nov. (līdzfinansējums ES projektam)</t>
  </si>
  <si>
    <t>Gājēju celiņa izveidošana gar autoceļu V1350 Ziras – Vēkas, Zirās, Ziru pagastā, Ventspils novadā</t>
  </si>
  <si>
    <t>Pu-32 (Dārziņi- Gravas) caurtekas atjaunošana, Puzes pagasts;</t>
  </si>
  <si>
    <t>Rožu ielas pārbūve Piltenē, Ventspils novadā, (15% no kredīta summas)</t>
  </si>
  <si>
    <t>Bērzu ielas pārbūve Piltenē, Ventspils novadā</t>
  </si>
  <si>
    <t>Pamatkapitāla veidošana, t.sk.:</t>
  </si>
  <si>
    <t>Platenes tilts seguma remonts, Tārgales pagastā</t>
  </si>
  <si>
    <t>Vēždūkas tilts barjeru remonts, krasta balsts nostiprināšana, Piltenē</t>
  </si>
  <si>
    <t>Pāces Tilta remonts barjeru uzstādīšana, Ances pagastā</t>
  </si>
  <si>
    <t>Dzirnavupes tilts barjeru un seguma remonts, Zlēku pagastā</t>
  </si>
  <si>
    <t>Preces un pakalpojumi, t.sk.:</t>
  </si>
  <si>
    <t>Plāns 2028. gadam</t>
  </si>
  <si>
    <t>Plāns 2027. gadam</t>
  </si>
  <si>
    <t>Apstirpināts plāns 2026. gadam</t>
  </si>
  <si>
    <t>programmas mērķdotācijas izlietojuma plāns 2026.-2028. gadam</t>
  </si>
  <si>
    <t xml:space="preserve">Ceļu un ielu finansēšanai paredzētās valsts budžeta valsts autoceļa fonda </t>
  </si>
  <si>
    <t>6.pielikums</t>
  </si>
  <si>
    <t xml:space="preserve">    Pamatkapitāla veidošana</t>
  </si>
  <si>
    <t xml:space="preserve">  R-11.01-3-AC Pašvaldības autoceļa VA-67 - Vārves Līvānciema ceļš rekonstrukcija</t>
  </si>
  <si>
    <t xml:space="preserve">  R-11.01-3 Pašvaldības autoceļa VA-67 - Vārves Līvānciema ceļš rekonstrukcija</t>
  </si>
  <si>
    <t xml:space="preserve">  R-08.01-2-AC Pašvaldības A/C UG-60 Bumbieri-Riekstiņi posma, UG-26 Arāji-Salas un UG-66 Arāji-Salas 2 brauktuvju 0,65 km pārbūve Ugālē, Ventspils novadā</t>
  </si>
  <si>
    <t xml:space="preserve">  R-08.01-2 Pašvaldības A/C UG-60 Bumbieri-Riekstiņi posma, UG-26 Arāji-Salas un UG-66 Arāji-Salas 2 brauktuvju 0,65 km pārbūve Ugālē, Ventspils novadā</t>
  </si>
  <si>
    <t xml:space="preserve">  R-08.01-1 Pašvaldības autoceļa Ug-62 "Rūpnīcas iela 11" brauktuves atjaunošana Ugālē, Ugāles pagastā,Ventspils novadā</t>
  </si>
  <si>
    <t xml:space="preserve">    Preces un pakalpojumi</t>
  </si>
  <si>
    <t xml:space="preserve">  R-02.01-1-0 Ances labiekārtošana - Remonti, kapitālieguldījumi</t>
  </si>
  <si>
    <t xml:space="preserve">  R-01 Remonti</t>
  </si>
  <si>
    <t xml:space="preserve">  P-15.01-9 Skolas piens</t>
  </si>
  <si>
    <t xml:space="preserve">    Atlīdzība</t>
  </si>
  <si>
    <t xml:space="preserve">  P-15.01-8 Skola - kopienā</t>
  </si>
  <si>
    <t xml:space="preserve">  P-15.01-7 STEM un pilsoniskās līdzdalības norises plašākai izglītības pieredzei un karjeras izvēlei</t>
  </si>
  <si>
    <t xml:space="preserve">    Transferti, uzturēšanas izdevumu transferti, pašu resursu maksājumi, starptautiskā sadarbība</t>
  </si>
  <si>
    <t xml:space="preserve">  P-15.01-6 Pedagogu profesionālās kompetences pilnveidei (vardarbības novēršana)</t>
  </si>
  <si>
    <t xml:space="preserve">  P-15.01-5 Pedagogu profesionālā atbalsta sistēmas izveide</t>
  </si>
  <si>
    <t xml:space="preserve">  P-15.01-2 Skolas soma</t>
  </si>
  <si>
    <t xml:space="preserve">  P-15.01-1 Atbalsts izglītojamo individuālo kompetenču attīstībai</t>
  </si>
  <si>
    <t xml:space="preserve">  P-14-8 Dienas aprūpes centra izveide pilngadīgām personām ar garīga rakstura traucējumiem Ventspils novadā</t>
  </si>
  <si>
    <t xml:space="preserve">  P-14-7 Pārtikas un pamata materiālu palīdzības nodrošināšana_Sab.inegr.fonds</t>
  </si>
  <si>
    <t xml:space="preserve">  P-14-6 PROTI UN DARI  2.0</t>
  </si>
  <si>
    <t xml:space="preserve">  P-14-4 Sabiedrībā balstītu sociālo pakalpojumu pieejamības palielināšana Ventspils novadā"</t>
  </si>
  <si>
    <t xml:space="preserve">  P-14-2 Mājokļa pielāgošana cilvēkiem ar funkcionāliem traucējumiem</t>
  </si>
  <si>
    <t xml:space="preserve">  P-12-1-PF Teritorijas labiekārtojums pie mājas "Purenes"</t>
  </si>
  <si>
    <t xml:space="preserve">  P-12-1 Teritorijas labiekārtojums pie mājas "Purenes"</t>
  </si>
  <si>
    <t xml:space="preserve">  P-11-3-PF Panorāmas maršruta izveide</t>
  </si>
  <si>
    <t xml:space="preserve">  P-11-3 Panorāmas maršruta izveide</t>
  </si>
  <si>
    <t xml:space="preserve">  P-07.02-1 ERASMUS - Kopā uz veiksmi: jauniešu un pedagogu partnerība skolas attīstībā</t>
  </si>
  <si>
    <t xml:space="preserve">  P-07.01-8 Pašvaldības ceļu T-34 "Miķeļtornis" un T-V1335 "Pievedceļš Miķeļbākai" pārbūve Tārgales pag.</t>
  </si>
  <si>
    <t xml:space="preserve">  P-07.01-7-PF Pašvaldības ceļu T-92 "Ovīši - Dižkaijas" un T-V1333 "Pievedceļš Ovīšiem" pārbūve Tārgales pag.</t>
  </si>
  <si>
    <t xml:space="preserve">  P-07.01-7 Pašvaldības ceļu T-92 "Ovīši - Dižkaijas" un T-V1333 "Pievedceļš Ovīšiem" pārbūve Tārgales pag.</t>
  </si>
  <si>
    <t xml:space="preserve">  P-07.01-5-PF Publiskās infrastruktūras - 3x3 basketbola laukuma izveide Tārgalē</t>
  </si>
  <si>
    <t xml:space="preserve">  P-07.01-5 Publiskās infrastruktūras - 3x3 basketbola laukuma izveide Tārgalē</t>
  </si>
  <si>
    <t xml:space="preserve">  P-05.01-2 Primārās veselības aprūpes lomas stiprināšana Ventspils novadā, attīstot ģimenes ārsta prakses infrastruktūru</t>
  </si>
  <si>
    <t xml:space="preserve">  P-03.02-2 ERASMUS - Tiešsaistes izglītība - mācīšana un mācīšanās</t>
  </si>
  <si>
    <t xml:space="preserve">    Subsīdijas un dotācijas</t>
  </si>
  <si>
    <t xml:space="preserve">  P-01-PF Pašvaldības projektu vadība, uzņēmējdarbības attīstība</t>
  </si>
  <si>
    <t xml:space="preserve">  P-01-9 Piekrastes apsaimniekošanas praktisko aktivitāšu realizēšana</t>
  </si>
  <si>
    <t xml:space="preserve">  P-01-8-PF LEADER_pašvaldības līdzfinansējums</t>
  </si>
  <si>
    <t xml:space="preserve">  P-01-7-PF JAUNIETIS DARBĪBĀ_pašvaldības projektu konkurss</t>
  </si>
  <si>
    <t xml:space="preserve">  P-01-6-PF KULTŪRAS PROJEKTS_pašvaldības projektu konkurss</t>
  </si>
  <si>
    <t xml:space="preserve">  P-01-3-PF Algotie pagaidu sabiedriskie darbi</t>
  </si>
  <si>
    <t xml:space="preserve">    Sociāla rakstura maksājumi un kompensācijas</t>
  </si>
  <si>
    <t xml:space="preserve">  P-01-3 Algotie pagaidu sabiedriskie darbi</t>
  </si>
  <si>
    <t xml:space="preserve">  P-01-21-PF Infrastruktūras izveide uzņēmējdarbības attīstībai</t>
  </si>
  <si>
    <t xml:space="preserve">  P-01-21 Infrastruktūras izveide uzņēmējdarbības attīstībai</t>
  </si>
  <si>
    <t xml:space="preserve">  P-01-20 Digitālā darba ar jaunatni sistēmas attīstība pašvaldībās</t>
  </si>
  <si>
    <t xml:space="preserve">  P-01-19-PF Līdzdalības projektu budžets</t>
  </si>
  <si>
    <t xml:space="preserve">  P-01-18-2-PF Jaunu vienoto klientu apkalpošanas centru izveide (UZTURĒŠANA)</t>
  </si>
  <si>
    <t xml:space="preserve">  P-01-18-2 Jaunu vienoto klientu apkalpošanas centru izveide (UZTURĒŠANA)</t>
  </si>
  <si>
    <t xml:space="preserve">  P-01-18-1-PF Jaunu vienoto klientu apkalpošanas centru izveide</t>
  </si>
  <si>
    <t xml:space="preserve">  P-01-18-1 Jaunu vienoto klientu apkalpošanas centru izveide</t>
  </si>
  <si>
    <t xml:space="preserve">  P-01-17 Bezemisiju transportlīdzekļa iegāde Ventspils novada pašvaldības funkciju īstenošanai un pakalpojumu sniegšanai</t>
  </si>
  <si>
    <t xml:space="preserve">  P-01-16 Sabiedrības digitālo prasmju attīstība</t>
  </si>
  <si>
    <t xml:space="preserve">  P-01-14-PF SOLIS_pašvaldības projektu konkurss</t>
  </si>
  <si>
    <t xml:space="preserve">  P-01-13-ZS Zivju fonda projekti - zivju resursu papildināšana</t>
  </si>
  <si>
    <t xml:space="preserve">  P-01-13 Zivju fonda projekti - zivju resursu papildināšana</t>
  </si>
  <si>
    <t xml:space="preserve">  P-01.04-4 Sēņu festivāls</t>
  </si>
  <si>
    <t xml:space="preserve">  P-01.04-3 Lībiešu kultūras diena</t>
  </si>
  <si>
    <t xml:space="preserve">  P-01.04-1 Vasaras saulgrieži Jūrkalnes ugunspļavā</t>
  </si>
  <si>
    <t xml:space="preserve">  18 Bāriņtiesa</t>
  </si>
  <si>
    <t xml:space="preserve">  16.01 Ventspils novada pašvaldības policija</t>
  </si>
  <si>
    <t xml:space="preserve">  15.06-3 Bērnu un jaunatnes sporta skola_Pašvaldības fin._PEDAGOGI</t>
  </si>
  <si>
    <t xml:space="preserve">  15.06-1 Bērnu un jaunatnes sporta skola_IZM MD pedagogi</t>
  </si>
  <si>
    <t xml:space="preserve">  15.06 Bērnu un jaunatnes sporta skola</t>
  </si>
  <si>
    <t xml:space="preserve">  15.02-6_MD IZM MD 1.-4.klašu ēdināšana_UKRAINAS civiliedz.</t>
  </si>
  <si>
    <t xml:space="preserve">  15.02-5_MD IZM MD mācību līdzekļi</t>
  </si>
  <si>
    <t xml:space="preserve">  15.02-4_MD IZM MD 1.-4.klašu ēdināšana</t>
  </si>
  <si>
    <t xml:space="preserve">  15.02-3_MD IZM MD interešu izgl. pedagogi</t>
  </si>
  <si>
    <t xml:space="preserve">  15.02-2_MD IZM MD 5-6gad pedagogi</t>
  </si>
  <si>
    <t xml:space="preserve">  15.02-1_MD IZM MD pedagogi</t>
  </si>
  <si>
    <t xml:space="preserve">  15.01-5 Interešu izglītības pasākumi</t>
  </si>
  <si>
    <t xml:space="preserve">  15.01-3 Jaunatnes lietu organizēšana</t>
  </si>
  <si>
    <t xml:space="preserve">  15.01-2 Sports iedzīvotājiem</t>
  </si>
  <si>
    <t xml:space="preserve">  15.01-1 Izglītības veicināšanas pasākumi</t>
  </si>
  <si>
    <t xml:space="preserve">  15.01 Izglītības pārvalde</t>
  </si>
  <si>
    <t xml:space="preserve">  14-1_MD Ziru feldšerpunkts</t>
  </si>
  <si>
    <t xml:space="preserve">  14.06 Atbalsts Ukrainas civiliedzīvotājiem</t>
  </si>
  <si>
    <t xml:space="preserve">  14.05 Grupu dzīvokļi</t>
  </si>
  <si>
    <t xml:space="preserve">  14.04 Mājokļu atbalsts</t>
  </si>
  <si>
    <t xml:space="preserve">  14.03_1 Asistentu pakalpojumi/administratīvās izmaksas (5%)</t>
  </si>
  <si>
    <t xml:space="preserve">  14.03 Asistentu pakalpojumi</t>
  </si>
  <si>
    <t xml:space="preserve">  14.02 Sociālie pabalsti un pakalpojumi</t>
  </si>
  <si>
    <t xml:space="preserve">  14.01 Sociālais dienests</t>
  </si>
  <si>
    <t xml:space="preserve">  13.05 Ziru bibliotēka</t>
  </si>
  <si>
    <t xml:space="preserve">  13.04-1 Ziru tautas nams_maksas pakalpojumi</t>
  </si>
  <si>
    <t xml:space="preserve">  13.04 Ziru tautas nams</t>
  </si>
  <si>
    <t xml:space="preserve">  13.01-DRN Ziru pagasta vides aizsardzība</t>
  </si>
  <si>
    <t xml:space="preserve">  13.01-AC Ziru pagasta autoceļu uzturēšana</t>
  </si>
  <si>
    <t xml:space="preserve">  13.01-5 Ziru pagasta skolēnu pārvadājumi</t>
  </si>
  <si>
    <t xml:space="preserve">  13.01-23 Ziru pagasta nedzīvojamā fonda uzturēšana</t>
  </si>
  <si>
    <t xml:space="preserve">  13.01-1 Ziru pagasta teritorijas labiekārtošana</t>
  </si>
  <si>
    <t xml:space="preserve">  13.01 Ziru pagasta pārvalde</t>
  </si>
  <si>
    <t xml:space="preserve">  12.05 Zlēku bibliotēka</t>
  </si>
  <si>
    <t xml:space="preserve">  12.04-1 Zlēku kultūras nams_maksas pakalpojumi</t>
  </si>
  <si>
    <t xml:space="preserve">  12.04 Zlēku kultūras nams</t>
  </si>
  <si>
    <t xml:space="preserve">  12.03-5 Zlēku PII Rūķītis_ēdināšana</t>
  </si>
  <si>
    <t xml:space="preserve">  12.03-3 Zlēku PII Rūķītis_maksas pakalpojumi</t>
  </si>
  <si>
    <t xml:space="preserve">  12.03-2 Zlēku PII Rūķītis_Pašvaldības fin._PEDAGOGI</t>
  </si>
  <si>
    <t xml:space="preserve">  12.03-1 Zlēku PII Rūķītis_IZM MD 5-6gad pedagogi</t>
  </si>
  <si>
    <t xml:space="preserve">  12.03 Zlēku PII Rūķītis</t>
  </si>
  <si>
    <t xml:space="preserve">  12.01-DRN Zlēku pagasta vides aizsardzība</t>
  </si>
  <si>
    <t xml:space="preserve">  12.01-AC Zlēku pagasta autoceļu uzturēšana</t>
  </si>
  <si>
    <t xml:space="preserve">  12.01-6 Zlēku pagasta Dienas un sociālais centrs ZLĒKAS</t>
  </si>
  <si>
    <t xml:space="preserve">  12.01-5 Zlēku pagasta skolēnu pārvadājumi</t>
  </si>
  <si>
    <t xml:space="preserve">  12.01-23 Zlēku pagasta nedzīvojamā fonda uzturēšana</t>
  </si>
  <si>
    <t xml:space="preserve">  12.01-21 Zlēku pagasta komunālā saimniecība (komunālie pakalpojumi)</t>
  </si>
  <si>
    <t xml:space="preserve">  12.01-1 Zlēku pagasta teritorijas labiekārtošana</t>
  </si>
  <si>
    <t xml:space="preserve">  12.01 Zlēku pagasta pārvalde</t>
  </si>
  <si>
    <t xml:space="preserve">  11.082-1 Zūru BRC Tīne  _maksas pakalpojumi</t>
  </si>
  <si>
    <t xml:space="preserve">  11.082 Zūru BRC Tīne</t>
  </si>
  <si>
    <t xml:space="preserve">  11.081 Vārves JC Ligzda</t>
  </si>
  <si>
    <t xml:space="preserve">  11.07-1 Zūru novadpētniecības ekspozīcija_maksas pakalpojumi</t>
  </si>
  <si>
    <t xml:space="preserve">  11.07 Zūru novadpētniecības ekspozīcija</t>
  </si>
  <si>
    <t xml:space="preserve">  11.052 Zūru bibliotēka</t>
  </si>
  <si>
    <t xml:space="preserve">  11.051 Vārves bibliotēka</t>
  </si>
  <si>
    <t xml:space="preserve">  11.04-1 Vārves kultūras organizēšana_maksas pakalpojumi</t>
  </si>
  <si>
    <t xml:space="preserve">  11.04 Vārves kultūras organizēšana</t>
  </si>
  <si>
    <t xml:space="preserve">  11.03-5 Vārves PII Zīļuks_ēdināšana</t>
  </si>
  <si>
    <t xml:space="preserve">  11.03-2 Vārves PII Zīļuks_Pašvaldības fin._PEDAGOGI</t>
  </si>
  <si>
    <t xml:space="preserve">  11.03-1 Vārves PII Zīļuks_IZM MD 5-6gad pedagogi</t>
  </si>
  <si>
    <t xml:space="preserve">  11.03 Vārves PII Zīļuks</t>
  </si>
  <si>
    <t xml:space="preserve">  11.02-9 Zūru pamatskola_MD_Asistenti</t>
  </si>
  <si>
    <t xml:space="preserve">  11.02-8 Zūru pamatskola_ēdināšana</t>
  </si>
  <si>
    <t xml:space="preserve">  11.02-7 Zūru pamatskola_Pašvaldības fin._PEDAGOGI</t>
  </si>
  <si>
    <t xml:space="preserve">  11.02-6 Zūru pamatskola_maksas pakalpojumi</t>
  </si>
  <si>
    <t xml:space="preserve">  11.02-4 Zūru pamatskola_IZM MD 1.-4.klašu ēdināšana</t>
  </si>
  <si>
    <t xml:space="preserve">  11.02-3 Zūru pamatskola_IZM MD interešu izgl. pedagogi</t>
  </si>
  <si>
    <t xml:space="preserve">  11.02-2 Zūru pamatskola_IZM MD 5-6gad pedagogi</t>
  </si>
  <si>
    <t xml:space="preserve">  11.02-1 Zūru pamatskola_IZM MD pedagogi</t>
  </si>
  <si>
    <t xml:space="preserve">  11.02 Zūru pamatskola</t>
  </si>
  <si>
    <t xml:space="preserve">  11.01-DRN Vārves pagasta vides aizsardzība</t>
  </si>
  <si>
    <t xml:space="preserve">  11.01-AC Vārves pagasta autoceļu uzturēšana</t>
  </si>
  <si>
    <t xml:space="preserve">  11.01-5 Vārves pagasta skolēnu pārvadājumi</t>
  </si>
  <si>
    <t xml:space="preserve">  11.01-23 Vārves pagasta nedzīvojamā fonda uzturēšana</t>
  </si>
  <si>
    <t xml:space="preserve">  11.01-21 Vārves pagasta komunālā saimniecība (komunālie pakalpojumi)</t>
  </si>
  <si>
    <t xml:space="preserve">  11.01-1 Vārves pagasta teroitorijas labiekārtošana</t>
  </si>
  <si>
    <t xml:space="preserve">  11.01 Vārves pagasta pārvalde</t>
  </si>
  <si>
    <t xml:space="preserve">  10.05 Užavas bibliotēka</t>
  </si>
  <si>
    <t xml:space="preserve">  10.04-1 Užavas tautas nams_maksas pakalpojumi</t>
  </si>
  <si>
    <t xml:space="preserve">  10.04 Užavas tautas nams</t>
  </si>
  <si>
    <t xml:space="preserve">  10.02-8 Užavas pamatskola_ēdināšana</t>
  </si>
  <si>
    <t xml:space="preserve">  10.02-7 Užavas pamatskola_Pašvaldības fin._PEDAGOGI</t>
  </si>
  <si>
    <t xml:space="preserve">  10.02-4 Užavas pamatskola_IZM MD 1.-4.klašu ēdināšana</t>
  </si>
  <si>
    <t xml:space="preserve">  10.02-3 Užavas pamatskola_IZM MD interešu izgl. pedagogi</t>
  </si>
  <si>
    <t xml:space="preserve">  10.02-2 Užavas pamatskola_IZM MD 5-6gad pedagogi</t>
  </si>
  <si>
    <t xml:space="preserve">  10.02-1 Užavas pamatskola_IZM MD pedagogi</t>
  </si>
  <si>
    <t xml:space="preserve">  10.02 Užavas pamatskola</t>
  </si>
  <si>
    <t xml:space="preserve">  10.01-DRN Užavas pagasta vides aizsardzība</t>
  </si>
  <si>
    <t xml:space="preserve">  10.01-AC Užavas pagasta autoceļu uzturēšana</t>
  </si>
  <si>
    <t xml:space="preserve">  10.01-5 Užavas pagasta skolēnu pārvadājumi</t>
  </si>
  <si>
    <t xml:space="preserve">  10.01-23 Užavas pagasta nedzīvojamā fonda uzturēšana</t>
  </si>
  <si>
    <t xml:space="preserve">  10.01-1 Užavas pagasta teritorijas labiekārtošana</t>
  </si>
  <si>
    <t xml:space="preserve">  10.01 Užavas pagasta pārvalde</t>
  </si>
  <si>
    <t xml:space="preserve">  09.05 Usmas bibliotēka</t>
  </si>
  <si>
    <t xml:space="preserve">  09.04-1 Usmas tautas nams_maksas pakalpojumi</t>
  </si>
  <si>
    <t xml:space="preserve">  09.04 Usmas tautas nams</t>
  </si>
  <si>
    <t xml:space="preserve">  09.01-ZS Usmas pagasta zivsaimniecība</t>
  </si>
  <si>
    <t xml:space="preserve">  09.01-DRN Usmas pagasta vides aizsardzība</t>
  </si>
  <si>
    <t xml:space="preserve">  09.01-AC Usmas pagasta autoceļu uzturēšana</t>
  </si>
  <si>
    <t xml:space="preserve">  09.01-5 Usmas pagasta skolēnu pārvadājumi</t>
  </si>
  <si>
    <t xml:space="preserve">  09.01-23 Usmas pagasta nedzīvojamā fonda uzturēšana</t>
  </si>
  <si>
    <t xml:space="preserve">  09.01-1 Usmas pagasta teritorijas labiekārtošana</t>
  </si>
  <si>
    <t xml:space="preserve">  09.01 Usmas pagasta pārvalde</t>
  </si>
  <si>
    <t xml:space="preserve">  08.06-3 Ugāles mūzikas un mākslas skola_Pašvaldības fin._PEDAGOGI</t>
  </si>
  <si>
    <t xml:space="preserve">  08.06-2 Ugāles mūzikas un mākslas skola_maksas pakalpojumi</t>
  </si>
  <si>
    <t xml:space="preserve">  08.06-1 Ugāles mūzikas un mākslas skola_IZM MD pedagogi</t>
  </si>
  <si>
    <t xml:space="preserve">  08.06 Ugāles mūzikas un mākslas skola</t>
  </si>
  <si>
    <t xml:space="preserve">  08.05 Ugāles bibliotēka</t>
  </si>
  <si>
    <t xml:space="preserve">  08.04-1 Ugāles tautas nams_maksas pakalpojumi</t>
  </si>
  <si>
    <t xml:space="preserve">  08.04 Ugāles tautas nams</t>
  </si>
  <si>
    <t xml:space="preserve">  08.03-5 Ugāles PII Lācītis_ēdināšana</t>
  </si>
  <si>
    <t xml:space="preserve">  08.03-2 Ugāles PII Lācītis_Pašvaldības fin._PEDAGOGI</t>
  </si>
  <si>
    <t xml:space="preserve">  08.03-1 Ugāles PII Lācītis_IZM MD 5-6gad pedagogi</t>
  </si>
  <si>
    <t xml:space="preserve">  08.03 Ugāles PII Lācītis</t>
  </si>
  <si>
    <t xml:space="preserve">  08.02-D Ugāles vidusskola_Dāvana</t>
  </si>
  <si>
    <t xml:space="preserve">  08.02-9 Ugāles vidusskola_IZM MD 1.-4.klašu ēdināšana_UKRAINAS civiliedz.</t>
  </si>
  <si>
    <t xml:space="preserve">  08.02-8 Ugāles vidusskola_ēdināšana</t>
  </si>
  <si>
    <t xml:space="preserve">  08.02-7 Ugāles vidusskola pamatskola_Pašvaldības fin._PEDAGOGI</t>
  </si>
  <si>
    <t xml:space="preserve">  08.02-6 Ugāles vidusskola_maksas pakalpojumi</t>
  </si>
  <si>
    <t xml:space="preserve">  08.02-4 Ugāles vidusskola_IZM MD 1.-4.klašu ēdināšana</t>
  </si>
  <si>
    <t xml:space="preserve">  08.02-3 Ugāles vidusskola_IZM MD interešu izgl. pedagogi</t>
  </si>
  <si>
    <t xml:space="preserve">  08.02-1 Ugāles vidusskola_IZM MD pedagogi</t>
  </si>
  <si>
    <t xml:space="preserve">  08.02 Ugāles vidusskola</t>
  </si>
  <si>
    <t xml:space="preserve">  08.01-DRN Ugāles pagasta vides aizsardzība</t>
  </si>
  <si>
    <t xml:space="preserve">  08.01-AC Ugāles pagasta autoceļu uzturēšana</t>
  </si>
  <si>
    <t xml:space="preserve">  08.01-5 Ugāles pagasta skolēnu pārvadājumi</t>
  </si>
  <si>
    <t xml:space="preserve">  08.01-23 Ugāles pagasta nedzīvojamā fonda uzturēšana</t>
  </si>
  <si>
    <t xml:space="preserve">  08.01-21 Ugāles pagasta komunālā saimniecība (komunālie pakalpojumi)</t>
  </si>
  <si>
    <t xml:space="preserve">  08.01-1 Ugāles pagasta teritorijas labiekārtošana</t>
  </si>
  <si>
    <t xml:space="preserve">  08.01 Ugāles pagasta pārvalde</t>
  </si>
  <si>
    <t xml:space="preserve">  07.05 Tārgales bibliotēka</t>
  </si>
  <si>
    <t xml:space="preserve">  07.04-1 Tārgales kultūras organizēšana_maksas pakalpojumi</t>
  </si>
  <si>
    <t xml:space="preserve">  07.04 Tārgales kultūras organizēšana</t>
  </si>
  <si>
    <t xml:space="preserve">  07.02-D Tārgales pamatskola_Dāvana</t>
  </si>
  <si>
    <t xml:space="preserve">  07.02-8 Tārgales pamatskola_ēdināšana</t>
  </si>
  <si>
    <t xml:space="preserve">  07.02-7 Tārgales pamatskola_Pašvaldības fin._PEDAGOGI</t>
  </si>
  <si>
    <t xml:space="preserve">  07.02-6 Tārgales pamatskola_maksas pakalpojumi</t>
  </si>
  <si>
    <t xml:space="preserve">  07.02-4 Tārgales pamatskola_IZM MD 1.-4.klašu ēdināšana</t>
  </si>
  <si>
    <t xml:space="preserve">  07.02-3 Tārgales pamatskola_IZM MD interešu izgl. pedagogi</t>
  </si>
  <si>
    <t xml:space="preserve">  07.02-2 Tārgales pamatskola_IZM MD 5-6gad pedagogi</t>
  </si>
  <si>
    <t xml:space="preserve">  07.02-1 Tārgales pamatskola_IZM MD pedagogi</t>
  </si>
  <si>
    <t xml:space="preserve">  07.02 Tārgales pamatskola</t>
  </si>
  <si>
    <t xml:space="preserve">  07.01-ZS Tārgales pagasta zivsaimniecība</t>
  </si>
  <si>
    <t xml:space="preserve">  07.01-DRN Tārgales pagasta vides aizsardzība</t>
  </si>
  <si>
    <t xml:space="preserve">  07.01-AC Tārgales pagasta autoceļu uzturēšana</t>
  </si>
  <si>
    <t xml:space="preserve">  07.01-5 Tārgales pagasta skolēnu pārvadājumi</t>
  </si>
  <si>
    <t xml:space="preserve">  07.01-23 Tārgales pagasta nedzīvojamā fonda uzturēšana</t>
  </si>
  <si>
    <t xml:space="preserve">  07.01-21 Tārgales pagasta komunālā saimniecība (komunālie pakalpojumi)</t>
  </si>
  <si>
    <t xml:space="preserve">  07.01-1 Tārgales pagasta teritorijas labiekārtošana</t>
  </si>
  <si>
    <t xml:space="preserve">  07.01 Tārgales pagasta pārvalde</t>
  </si>
  <si>
    <t xml:space="preserve">  06.07-1 Jūrkalnes novadpētniecības ekspozīcija_maksas pakalpojumi</t>
  </si>
  <si>
    <t xml:space="preserve">  06.07 Jūrkalnes novadpētniecības ekspozīcija</t>
  </si>
  <si>
    <t xml:space="preserve">  06.05 Jūrkalnes bibliotēka</t>
  </si>
  <si>
    <t xml:space="preserve">  06.04-1 Jūrkalnes tautas nams_maksas pakalpojumi</t>
  </si>
  <si>
    <t xml:space="preserve">  06.04 Jūrkalnes tautas nams</t>
  </si>
  <si>
    <t xml:space="preserve">  06.01-ZS Jūrkalnes pagasta zivsaimniecība</t>
  </si>
  <si>
    <t xml:space="preserve">  06.01-DRN Jūrkalnes pagasta vides aizsardzība</t>
  </si>
  <si>
    <t xml:space="preserve">  06.01-AC Jūrkalnes pagasta autoceļu uzturēšana</t>
  </si>
  <si>
    <t xml:space="preserve">  06.01-5 Jūrkalnes pagasta skolēnu pārvadājumi</t>
  </si>
  <si>
    <t xml:space="preserve">  06.01-23 Jūrkalnes pagasta nedzīvojamā fonda uzturēšana</t>
  </si>
  <si>
    <t xml:space="preserve">  06.01-21 Jūrkalnes pagasta komunālā saimniecība (komunālie pakalpojumi)</t>
  </si>
  <si>
    <t xml:space="preserve">  06.01-1 Jūrkalnes pagasta teritorijas labiekārtošana</t>
  </si>
  <si>
    <t xml:space="preserve">  06.01 Jūrkalnes pagasta pārvalde</t>
  </si>
  <si>
    <t xml:space="preserve">  05.08 Puzes JC Avots</t>
  </si>
  <si>
    <t xml:space="preserve">  05.05-1 Puzes bibliotēka_maksas pakalpojumi</t>
  </si>
  <si>
    <t xml:space="preserve">  05.05 Puzes bibliotēka</t>
  </si>
  <si>
    <t xml:space="preserve">  05.04-1 Puzes kultūras nams_maksas pakalpojumi</t>
  </si>
  <si>
    <t xml:space="preserve">  05.04 Puzes kultūras nams</t>
  </si>
  <si>
    <t xml:space="preserve">  05.02-8 Puzes pamatskola_ēdināšana</t>
  </si>
  <si>
    <t xml:space="preserve">  05.02-7 Puzes pamatskola_Pašvaldības fin._PEDAGOGI</t>
  </si>
  <si>
    <t xml:space="preserve">  05.02-4 Puzes pamatskola_IZM MD 1.-4.klašu ēdināšana</t>
  </si>
  <si>
    <t xml:space="preserve">  05.02-3 Puzes pamatskola_IZM MD interešu izgl. pedagogi</t>
  </si>
  <si>
    <t xml:space="preserve">  05.02-2 Puzes pamatskola_IZM MD 5-6gad pedagogi</t>
  </si>
  <si>
    <t xml:space="preserve">  05.02-1 Puzes pamatskola_IZM MD pedagogi</t>
  </si>
  <si>
    <t xml:space="preserve">  05.02 Puzes pamatskola</t>
  </si>
  <si>
    <t xml:space="preserve">  05.01-DRN Puzes pagasta vides aizsardzība</t>
  </si>
  <si>
    <t xml:space="preserve">  05.01-AC Puzes pagasta autoceļu uzturēšana</t>
  </si>
  <si>
    <t xml:space="preserve">  05.01-5 Puzes pagasta skolēnu pārvadājumi</t>
  </si>
  <si>
    <t xml:space="preserve">  05.01-23 Puzes pagasta nedzīvojamā fonda uzturēšana</t>
  </si>
  <si>
    <t xml:space="preserve">  05.01-21 Puzes pagasta komunālā saimniecība (komunālie pakalpojumi)</t>
  </si>
  <si>
    <t xml:space="preserve">  05.01-1 Puzes pagasta teritorijas labiekārtošana</t>
  </si>
  <si>
    <t xml:space="preserve">  05.01 Puzes pagasta pārvalde</t>
  </si>
  <si>
    <t xml:space="preserve">  04.05 Popes bibliotēka</t>
  </si>
  <si>
    <t xml:space="preserve">  04.04-1 Popes kultūras nams_maksas pakalpojumi</t>
  </si>
  <si>
    <t xml:space="preserve">  04.04 Popes kultūras nams</t>
  </si>
  <si>
    <t xml:space="preserve">  04.02-8 Popes pamatskola_ēdināšana</t>
  </si>
  <si>
    <t xml:space="preserve">  04.02-7 Popes pamatskola_Pašvaldības fin._PEDAGOGI</t>
  </si>
  <si>
    <t xml:space="preserve">  04.02-6 Popes pamatskola_maksas pakalpojumi</t>
  </si>
  <si>
    <t xml:space="preserve">  04.02-4 Popes pamatskola_IZM MD 1.-4.klašu ēdināšana</t>
  </si>
  <si>
    <t xml:space="preserve">  04.02-3 Popes pamatskola_IZM MD interešu izgl. pedagogi</t>
  </si>
  <si>
    <t xml:space="preserve">  04.02-2 Popes pamatskola_IZM MD 5-6gad pedagogi</t>
  </si>
  <si>
    <t xml:space="preserve">  04.02-1 Popes pamatskola_IZM MD pedagogi</t>
  </si>
  <si>
    <t xml:space="preserve">  04.02 Popes pamatskola</t>
  </si>
  <si>
    <t xml:space="preserve">  04.01-DRN Popes pagasta vides aizsardzība</t>
  </si>
  <si>
    <t xml:space="preserve">  04.01-AC Popes pagasta autoceļu uzturēšana</t>
  </si>
  <si>
    <t xml:space="preserve">  04.01-6 Popes pagasta sporta angārs</t>
  </si>
  <si>
    <t xml:space="preserve">  04.01-5 Popes pagasta skolēnu pārvadājumi</t>
  </si>
  <si>
    <t xml:space="preserve">  04.01-23 Popes pagasta nedzīvojamā fonda uzturēšana</t>
  </si>
  <si>
    <t xml:space="preserve">  04.01-21 Popes pagasta komunālā saimniecība (komunālie pakalpojumi)</t>
  </si>
  <si>
    <t xml:space="preserve">  04.01-1 Popes pagasta teritorijas labiekārtošana</t>
  </si>
  <si>
    <t xml:space="preserve">  04.01 Popes pagasta pārvalde</t>
  </si>
  <si>
    <t xml:space="preserve">  03.07-1 Piltenes novadpētniecības ekspozīcija_maksas pakalpojumi</t>
  </si>
  <si>
    <t xml:space="preserve">  03.07 Piltenes novadpētniecības ekspozīcija</t>
  </si>
  <si>
    <t xml:space="preserve">  03.06-3 Piltenes mūzikas skola_Pašvaldības fin._PEDAGOGI</t>
  </si>
  <si>
    <t xml:space="preserve">  03.06-2 Piltenes mūzikas skola_maksas pakalpojumi</t>
  </si>
  <si>
    <t xml:space="preserve">  03.06-1 Piltenes mūzikas skola_IZM MD pedagogi</t>
  </si>
  <si>
    <t xml:space="preserve">  03.06 Piltenes mūzikas skola</t>
  </si>
  <si>
    <t xml:space="preserve">  03.05 Piltenes bibliotēka</t>
  </si>
  <si>
    <t xml:space="preserve">  03.04-1 Piltenes kultūras nams_maksas pakalpojumi</t>
  </si>
  <si>
    <t xml:space="preserve">  03.04 Piltenes kultūras nams</t>
  </si>
  <si>
    <t xml:space="preserve">  03.03-5 Piltenes PII Taurenītis_ēdināšana</t>
  </si>
  <si>
    <t xml:space="preserve">  03.03-2 Piltenes PII Taurenītis_Pašvaldības fin._PEDAGOGI</t>
  </si>
  <si>
    <t xml:space="preserve">  03.03-1 Piltenes PII Taurenītis_IZM MD 5-6gad pedagogi</t>
  </si>
  <si>
    <t xml:space="preserve">  03.03 Piltenes PII Taurenītis</t>
  </si>
  <si>
    <t xml:space="preserve">  03.02-8 Piltenes pamatskola_ēdināšana</t>
  </si>
  <si>
    <t xml:space="preserve">  03.02-7 Piltenes pamatskola_Pašvaldības fin._PEDAGOGI</t>
  </si>
  <si>
    <t xml:space="preserve">  03.02-6 Piltenes pamatskola_maksas pakalpojumi</t>
  </si>
  <si>
    <t xml:space="preserve">  03.02-4 Piltenes pamatskola_IZM MD 1.-4.klašu ēdināšana</t>
  </si>
  <si>
    <t xml:space="preserve">  03.02-3 Piltenes pamatskola_IZM MD interešu izgl. pedagogi</t>
  </si>
  <si>
    <t xml:space="preserve">  03.02-1 Piltenes pamatskola_IZM MD pedagogi</t>
  </si>
  <si>
    <t xml:space="preserve">  03.02 Piltenes pamatskola</t>
  </si>
  <si>
    <t xml:space="preserve">  03.01-DRN Piltenes pilsētas un pagasta apvienības vides aizsardzība</t>
  </si>
  <si>
    <t xml:space="preserve">  03.01-AC Piltenes pilsētas un pagasta apvienības autoceļu uzturēšana</t>
  </si>
  <si>
    <t xml:space="preserve">  03.01-6.1 Piltenes stadions_maksas pakalpojumi</t>
  </si>
  <si>
    <t xml:space="preserve">  03.01-6 Piltenes stadions</t>
  </si>
  <si>
    <t xml:space="preserve">  03.01-5 Piltenes pilsētas un pagasta apvienības skolēnu pārvadājumi</t>
  </si>
  <si>
    <t xml:space="preserve">  03.01-23 Piltenes pilsētas un pagasta nedzīvojamā fonda uzturēšana</t>
  </si>
  <si>
    <t xml:space="preserve">  03.01-21 Piltenes pilsētas un pagasta komunālā saimniecība (komunālie pakalpojumi)</t>
  </si>
  <si>
    <t xml:space="preserve">  03.01-1 Piltenes pilsētas un pagasta teritorijas labiekārtošana</t>
  </si>
  <si>
    <t xml:space="preserve">  03.01 Piltenes pilsētas un pagasta apvienība</t>
  </si>
  <si>
    <t xml:space="preserve">  02.05 Ances bibliotēka</t>
  </si>
  <si>
    <t xml:space="preserve">  02.04-1 Ances kultūras nams_maksas pakalpojumi</t>
  </si>
  <si>
    <t xml:space="preserve">  02.04 Ances kultūras nams</t>
  </si>
  <si>
    <t xml:space="preserve">  02.01-DRN Ances pagasta vides aizsardzība</t>
  </si>
  <si>
    <t xml:space="preserve">  02.01-AC Ances pagasta autoceļu uzturēšana</t>
  </si>
  <si>
    <t xml:space="preserve">  02.01-6.1 Sabiedriskais centrs_Ances Muiža  _maksas pakalpojumi</t>
  </si>
  <si>
    <t xml:space="preserve">  02.01-6 Sabiedriskais centrs_Ances Muiža</t>
  </si>
  <si>
    <t xml:space="preserve">  02.01-5 Ances pagasta skolēnu pārvadājumi</t>
  </si>
  <si>
    <t xml:space="preserve">  02.01-23 Ances pagasta nedzīvojamā fonda uzturēšana</t>
  </si>
  <si>
    <t xml:space="preserve">  02.01-21 Ances pagasta komunālā saimniecība (komunālie pakalpojumi)</t>
  </si>
  <si>
    <t xml:space="preserve">  02.01-1 Ances pagasta teritorijas labiekārtošana</t>
  </si>
  <si>
    <t xml:space="preserve">  02.01 Ances pagasta pārvalde</t>
  </si>
  <si>
    <t xml:space="preserve">  01-ZS Novads_zivsaimniecība</t>
  </si>
  <si>
    <t xml:space="preserve">  01-DRN-P Atkritumu poligona apsaimniekošanas pēc tā slēgšanas</t>
  </si>
  <si>
    <t xml:space="preserve">  01-DRN Novads_vides aizsardzība</t>
  </si>
  <si>
    <t xml:space="preserve">  01-AC Novads_autoceļu uzturēšana</t>
  </si>
  <si>
    <t xml:space="preserve">  01-9-MD Vēlēšanu un referenduma organizēšana</t>
  </si>
  <si>
    <t xml:space="preserve">  01-8 "Ventspils novadnieks" - informatīvs laikraksts</t>
  </si>
  <si>
    <t xml:space="preserve">  01-7 DATORTEHNIKA</t>
  </si>
  <si>
    <t xml:space="preserve">  01-6 Izdevumi neparedzētiem gadījumiem</t>
  </si>
  <si>
    <t xml:space="preserve">    Procentu izdevumi</t>
  </si>
  <si>
    <t xml:space="preserve">  01-5 Aizņēmumu pamatsummu, apkalpošanas un % maksājumi</t>
  </si>
  <si>
    <t xml:space="preserve">  01-21 Komunālā saimniecība (komunālie pakalpojumi)</t>
  </si>
  <si>
    <t xml:space="preserve">  01-2 Pašvaldības teritorijas un īpašuma apsaimniekošana, t.sk. REZERVES konkrētiem mērķiem</t>
  </si>
  <si>
    <t xml:space="preserve">  01.04-2 Kultūra_citi izdevumi</t>
  </si>
  <si>
    <t xml:space="preserve">  01.04-1 Kultūras nodaļa_KM MD pulciņu vad.</t>
  </si>
  <si>
    <t xml:space="preserve">  01.04 Kultūras nodaļa</t>
  </si>
  <si>
    <t xml:space="preserve">  01 Novada administrācija</t>
  </si>
  <si>
    <t>12.02.2026. saistošajiem noteikumiem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</si>
</sst>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\ _€_-;_-@_-"/>
  </numFmts>
  <fonts count="4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6"/>
      <color indexed="8"/>
      <name val="f6"/>
    </font>
    <font>
      <sz val="10"/>
      <color indexed="8"/>
      <name val="Times New Roman"/>
      <family val="1"/>
      <charset val="186"/>
    </font>
    <font>
      <sz val="10"/>
      <color rgb="FF000000"/>
      <name val="Tahoma"/>
      <family val="2"/>
      <charset val="186"/>
    </font>
    <font>
      <sz val="10"/>
      <color rgb="FF000000"/>
      <name val="Tahoma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Tahoma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ahoma"/>
      <family val="2"/>
      <charset val="186"/>
    </font>
    <font>
      <sz val="10"/>
      <color theme="1"/>
      <name val="Tahoma"/>
      <family val="2"/>
      <charset val="186"/>
    </font>
    <font>
      <b/>
      <i/>
      <sz val="10"/>
      <color indexed="8"/>
      <name val="Tahoma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2"/>
      <name val="Times New Roman"/>
      <family val="1"/>
      <charset val="186"/>
    </font>
    <font>
      <b/>
      <i/>
      <sz val="10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b/>
      <i/>
      <sz val="10"/>
      <color rgb="FF000000"/>
      <name val="Tahoma"/>
      <family val="2"/>
      <charset val="186"/>
    </font>
    <font>
      <b/>
      <sz val="10"/>
      <color rgb="FF000000"/>
      <name val="Tahoma"/>
      <family val="2"/>
      <charset val="186"/>
    </font>
    <font>
      <b/>
      <sz val="10"/>
      <color indexed="8"/>
      <name val="Tahoma"/>
      <family val="2"/>
      <charset val="186"/>
    </font>
    <font>
      <b/>
      <sz val="10"/>
      <color rgb="FF000000"/>
      <name val="Tahoma"/>
      <family val="2"/>
      <charset val="186"/>
    </font>
    <font>
      <sz val="8"/>
      <color theme="1"/>
      <name val="Calibri"/>
      <family val="2"/>
      <charset val="186"/>
      <scheme val="minor"/>
    </font>
    <font>
      <i/>
      <sz val="8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8"/>
      <color indexed="8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rgb="FFF0F0F0"/>
        <bgColor rgb="FF000000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0" fontId="29" fillId="0" borderId="0"/>
    <xf numFmtId="9" fontId="25" fillId="0" borderId="0" applyFont="0" applyFill="0" applyBorder="0" applyAlignment="0" applyProtection="0"/>
    <xf numFmtId="0" fontId="29" fillId="0" borderId="0"/>
    <xf numFmtId="0" fontId="29" fillId="0" borderId="0"/>
  </cellStyleXfs>
  <cellXfs count="126">
    <xf numFmtId="0" fontId="0" fillId="0" borderId="0" xfId="0"/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23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3" fontId="22" fillId="0" borderId="10" xfId="0" applyNumberFormat="1" applyFont="1" applyBorder="1" applyAlignment="1">
      <alignment horizontal="right" wrapText="1"/>
    </xf>
    <xf numFmtId="3" fontId="23" fillId="0" borderId="10" xfId="0" applyNumberFormat="1" applyFont="1" applyBorder="1" applyAlignment="1">
      <alignment horizontal="center" wrapText="1"/>
    </xf>
    <xf numFmtId="3" fontId="19" fillId="0" borderId="10" xfId="0" applyNumberFormat="1" applyFont="1" applyBorder="1" applyAlignment="1">
      <alignment horizontal="right" wrapText="1"/>
    </xf>
    <xf numFmtId="3" fontId="20" fillId="0" borderId="10" xfId="0" applyNumberFormat="1" applyFont="1" applyBorder="1" applyAlignment="1">
      <alignment horizontal="right" wrapText="1"/>
    </xf>
    <xf numFmtId="3" fontId="21" fillId="0" borderId="10" xfId="0" applyNumberFormat="1" applyFont="1" applyBorder="1" applyAlignment="1">
      <alignment horizontal="right" wrapText="1"/>
    </xf>
    <xf numFmtId="3" fontId="0" fillId="0" borderId="0" xfId="0" applyNumberFormat="1"/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wrapText="1"/>
    </xf>
    <xf numFmtId="2" fontId="21" fillId="0" borderId="10" xfId="0" applyNumberFormat="1" applyFont="1" applyBorder="1" applyAlignment="1">
      <alignment horizontal="right" wrapText="1"/>
    </xf>
    <xf numFmtId="2" fontId="20" fillId="0" borderId="10" xfId="0" applyNumberFormat="1" applyFont="1" applyBorder="1" applyAlignment="1">
      <alignment horizontal="right" wrapText="1"/>
    </xf>
    <xf numFmtId="0" fontId="20" fillId="0" borderId="10" xfId="0" applyFont="1" applyBorder="1" applyAlignment="1">
      <alignment horizontal="center" vertical="center" wrapText="1"/>
    </xf>
    <xf numFmtId="0" fontId="25" fillId="33" borderId="0" xfId="43" applyFill="1" applyAlignment="1">
      <alignment vertical="top"/>
    </xf>
    <xf numFmtId="0" fontId="25" fillId="33" borderId="0" xfId="43" applyFill="1" applyAlignment="1">
      <alignment vertical="center"/>
    </xf>
    <xf numFmtId="0" fontId="26" fillId="33" borderId="0" xfId="44" applyFill="1" applyAlignment="1">
      <alignment vertical="top"/>
    </xf>
    <xf numFmtId="164" fontId="26" fillId="33" borderId="0" xfId="44" applyNumberFormat="1" applyFill="1" applyAlignment="1">
      <alignment vertical="top"/>
    </xf>
    <xf numFmtId="165" fontId="26" fillId="33" borderId="0" xfId="44" applyNumberFormat="1" applyFill="1" applyAlignment="1">
      <alignment vertical="top"/>
    </xf>
    <xf numFmtId="0" fontId="28" fillId="34" borderId="0" xfId="45" applyFont="1" applyFill="1" applyAlignment="1">
      <alignment horizontal="center" vertical="top" wrapText="1"/>
    </xf>
    <xf numFmtId="0" fontId="25" fillId="0" borderId="0" xfId="43"/>
    <xf numFmtId="0" fontId="30" fillId="0" borderId="0" xfId="46" applyFont="1" applyProtection="1">
      <protection locked="0"/>
    </xf>
    <xf numFmtId="0" fontId="31" fillId="0" borderId="0" xfId="46" applyFont="1" applyProtection="1">
      <protection locked="0"/>
    </xf>
    <xf numFmtId="0" fontId="31" fillId="0" borderId="16" xfId="46" applyFont="1" applyBorder="1" applyAlignment="1">
      <alignment vertical="center"/>
    </xf>
    <xf numFmtId="10" fontId="32" fillId="0" borderId="17" xfId="47" applyNumberFormat="1" applyFont="1" applyBorder="1" applyAlignment="1" applyProtection="1">
      <alignment vertical="center"/>
    </xf>
    <xf numFmtId="49" fontId="31" fillId="0" borderId="0" xfId="46" applyNumberFormat="1" applyFont="1" applyAlignment="1" applyProtection="1">
      <alignment wrapText="1"/>
      <protection locked="0"/>
    </xf>
    <xf numFmtId="0" fontId="31" fillId="34" borderId="0" xfId="46" applyFont="1" applyFill="1" applyAlignment="1" applyProtection="1">
      <alignment vertical="center"/>
      <protection locked="0"/>
    </xf>
    <xf numFmtId="2" fontId="28" fillId="34" borderId="0" xfId="47" applyNumberFormat="1" applyFont="1" applyFill="1" applyAlignment="1">
      <alignment horizontal="center" vertical="top" wrapText="1"/>
    </xf>
    <xf numFmtId="0" fontId="28" fillId="34" borderId="0" xfId="45" applyFont="1" applyFill="1" applyAlignment="1">
      <alignment horizontal="left" vertical="top" wrapText="1"/>
    </xf>
    <xf numFmtId="1" fontId="28" fillId="34" borderId="0" xfId="45" applyNumberFormat="1" applyFont="1" applyFill="1" applyAlignment="1">
      <alignment horizontal="center" vertical="top" wrapText="1"/>
    </xf>
    <xf numFmtId="0" fontId="31" fillId="0" borderId="18" xfId="46" applyFont="1" applyBorder="1" applyAlignment="1">
      <alignment horizontal="right" vertical="center" wrapText="1"/>
    </xf>
    <xf numFmtId="4" fontId="31" fillId="0" borderId="18" xfId="46" applyNumberFormat="1" applyFont="1" applyBorder="1" applyAlignment="1">
      <alignment horizontal="right" vertical="center" wrapText="1"/>
    </xf>
    <xf numFmtId="49" fontId="31" fillId="0" borderId="0" xfId="46" applyNumberFormat="1" applyFont="1" applyAlignment="1" applyProtection="1">
      <alignment horizontal="center" vertical="center" wrapText="1"/>
      <protection locked="0"/>
    </xf>
    <xf numFmtId="0" fontId="33" fillId="34" borderId="0" xfId="45" applyFont="1" applyFill="1" applyAlignment="1">
      <alignment horizontal="center" vertical="top" wrapText="1"/>
    </xf>
    <xf numFmtId="0" fontId="34" fillId="0" borderId="0" xfId="43" applyFont="1"/>
    <xf numFmtId="0" fontId="35" fillId="0" borderId="0" xfId="46" applyFont="1" applyProtection="1">
      <protection locked="0"/>
    </xf>
    <xf numFmtId="0" fontId="36" fillId="0" borderId="0" xfId="46" applyFont="1" applyProtection="1">
      <protection locked="0"/>
    </xf>
    <xf numFmtId="3" fontId="36" fillId="0" borderId="18" xfId="46" applyNumberFormat="1" applyFont="1" applyBorder="1" applyAlignment="1">
      <alignment horizontal="right" vertical="center" wrapText="1"/>
    </xf>
    <xf numFmtId="49" fontId="37" fillId="0" borderId="19" xfId="48" applyNumberFormat="1" applyFont="1" applyBorder="1" applyAlignment="1">
      <alignment vertical="center" wrapText="1"/>
    </xf>
    <xf numFmtId="49" fontId="37" fillId="0" borderId="20" xfId="48" applyNumberFormat="1" applyFont="1" applyBorder="1" applyAlignment="1">
      <alignment vertical="center" wrapText="1"/>
    </xf>
    <xf numFmtId="49" fontId="36" fillId="0" borderId="21" xfId="46" applyNumberFormat="1" applyFont="1" applyBorder="1" applyAlignment="1" applyProtection="1">
      <alignment vertical="center" wrapText="1"/>
      <protection locked="0"/>
    </xf>
    <xf numFmtId="49" fontId="36" fillId="0" borderId="0" xfId="46" applyNumberFormat="1" applyFont="1" applyAlignment="1" applyProtection="1">
      <alignment horizontal="center" vertical="center" wrapText="1"/>
      <protection locked="0"/>
    </xf>
    <xf numFmtId="0" fontId="36" fillId="34" borderId="0" xfId="46" applyFont="1" applyFill="1" applyAlignment="1" applyProtection="1">
      <alignment vertical="center"/>
      <protection locked="0"/>
    </xf>
    <xf numFmtId="0" fontId="38" fillId="33" borderId="0" xfId="44" applyFont="1" applyFill="1" applyAlignment="1">
      <alignment vertical="top"/>
    </xf>
    <xf numFmtId="164" fontId="38" fillId="33" borderId="10" xfId="44" applyNumberFormat="1" applyFont="1" applyFill="1" applyBorder="1" applyAlignment="1">
      <alignment vertical="top"/>
    </xf>
    <xf numFmtId="0" fontId="38" fillId="33" borderId="10" xfId="44" applyFont="1" applyFill="1" applyBorder="1" applyAlignment="1">
      <alignment vertical="top"/>
    </xf>
    <xf numFmtId="49" fontId="38" fillId="33" borderId="10" xfId="44" applyNumberFormat="1" applyFont="1" applyFill="1" applyBorder="1" applyAlignment="1">
      <alignment vertical="top" wrapText="1"/>
    </xf>
    <xf numFmtId="0" fontId="38" fillId="33" borderId="0" xfId="44" applyFont="1" applyFill="1" applyAlignment="1">
      <alignment vertical="center"/>
    </xf>
    <xf numFmtId="49" fontId="38" fillId="0" borderId="10" xfId="44" applyNumberFormat="1" applyFont="1" applyBorder="1" applyAlignment="1">
      <alignment vertical="top" wrapText="1"/>
    </xf>
    <xf numFmtId="4" fontId="25" fillId="33" borderId="10" xfId="43" applyNumberFormat="1" applyFill="1" applyBorder="1" applyAlignment="1">
      <alignment horizontal="right" vertical="top"/>
    </xf>
    <xf numFmtId="49" fontId="25" fillId="33" borderId="10" xfId="43" applyNumberFormat="1" applyFill="1" applyBorder="1" applyAlignment="1">
      <alignment vertical="top" wrapText="1"/>
    </xf>
    <xf numFmtId="0" fontId="39" fillId="33" borderId="0" xfId="43" applyFont="1" applyFill="1" applyAlignment="1">
      <alignment vertical="top"/>
    </xf>
    <xf numFmtId="4" fontId="39" fillId="33" borderId="10" xfId="43" applyNumberFormat="1" applyFont="1" applyFill="1" applyBorder="1" applyAlignment="1">
      <alignment horizontal="right" vertical="top"/>
    </xf>
    <xf numFmtId="49" fontId="39" fillId="33" borderId="10" xfId="43" applyNumberFormat="1" applyFont="1" applyFill="1" applyBorder="1" applyAlignment="1">
      <alignment vertical="top" wrapText="1"/>
    </xf>
    <xf numFmtId="49" fontId="39" fillId="35" borderId="10" xfId="43" applyNumberFormat="1" applyFont="1" applyFill="1" applyBorder="1" applyAlignment="1">
      <alignment horizontal="center" vertical="center" wrapText="1"/>
    </xf>
    <xf numFmtId="49" fontId="39" fillId="35" borderId="10" xfId="43" applyNumberFormat="1" applyFont="1" applyFill="1" applyBorder="1" applyAlignment="1">
      <alignment vertical="center" wrapText="1"/>
    </xf>
    <xf numFmtId="0" fontId="25" fillId="33" borderId="10" xfId="43" applyFill="1" applyBorder="1" applyAlignment="1">
      <alignment vertical="top"/>
    </xf>
    <xf numFmtId="4" fontId="28" fillId="34" borderId="0" xfId="45" applyNumberFormat="1" applyFont="1" applyFill="1" applyAlignment="1">
      <alignment horizontal="right" vertical="top" wrapText="1"/>
    </xf>
    <xf numFmtId="164" fontId="28" fillId="34" borderId="0" xfId="45" applyNumberFormat="1" applyFont="1" applyFill="1" applyAlignment="1">
      <alignment horizontal="center" vertical="top" wrapText="1"/>
    </xf>
    <xf numFmtId="49" fontId="28" fillId="34" borderId="0" xfId="45" applyNumberFormat="1" applyFont="1" applyFill="1" applyAlignment="1">
      <alignment horizontal="left" vertical="top" wrapText="1"/>
    </xf>
    <xf numFmtId="4" fontId="28" fillId="34" borderId="0" xfId="45" applyNumberFormat="1" applyFont="1" applyFill="1" applyAlignment="1">
      <alignment horizontal="left" vertical="top" wrapText="1"/>
    </xf>
    <xf numFmtId="1" fontId="40" fillId="34" borderId="0" xfId="45" applyNumberFormat="1" applyFont="1" applyFill="1" applyAlignment="1">
      <alignment horizontal="left" vertical="top"/>
    </xf>
    <xf numFmtId="49" fontId="41" fillId="35" borderId="10" xfId="43" applyNumberFormat="1" applyFont="1" applyFill="1" applyBorder="1" applyAlignment="1">
      <alignment horizontal="center" vertical="center" wrapText="1"/>
    </xf>
    <xf numFmtId="49" fontId="41" fillId="35" borderId="10" xfId="43" applyNumberFormat="1" applyFont="1" applyFill="1" applyBorder="1" applyAlignment="1">
      <alignment vertical="center" wrapText="1"/>
    </xf>
    <xf numFmtId="0" fontId="40" fillId="36" borderId="10" xfId="45" applyFont="1" applyFill="1" applyBorder="1" applyAlignment="1">
      <alignment vertical="center" wrapText="1"/>
    </xf>
    <xf numFmtId="1" fontId="40" fillId="36" borderId="10" xfId="45" applyNumberFormat="1" applyFont="1" applyFill="1" applyBorder="1" applyAlignment="1">
      <alignment vertical="center" wrapText="1"/>
    </xf>
    <xf numFmtId="1" fontId="40" fillId="34" borderId="23" xfId="45" applyNumberFormat="1" applyFont="1" applyFill="1" applyBorder="1" applyAlignment="1">
      <alignment horizontal="left" vertical="top"/>
    </xf>
    <xf numFmtId="0" fontId="26" fillId="0" borderId="0" xfId="44"/>
    <xf numFmtId="0" fontId="24" fillId="0" borderId="0" xfId="44" applyFont="1" applyAlignment="1">
      <alignment wrapText="1"/>
    </xf>
    <xf numFmtId="1" fontId="28" fillId="34" borderId="0" xfId="45" applyNumberFormat="1" applyFont="1" applyFill="1" applyAlignment="1">
      <alignment horizontal="center" vertical="center" wrapText="1"/>
    </xf>
    <xf numFmtId="3" fontId="20" fillId="37" borderId="10" xfId="0" applyNumberFormat="1" applyFont="1" applyFill="1" applyBorder="1" applyAlignment="1">
      <alignment horizontal="right" wrapText="1"/>
    </xf>
    <xf numFmtId="0" fontId="20" fillId="37" borderId="10" xfId="0" applyFont="1" applyFill="1" applyBorder="1" applyAlignment="1">
      <alignment horizontal="left" wrapText="1"/>
    </xf>
    <xf numFmtId="0" fontId="20" fillId="37" borderId="10" xfId="0" applyFont="1" applyFill="1" applyBorder="1" applyAlignment="1">
      <alignment horizontal="center" wrapText="1"/>
    </xf>
    <xf numFmtId="3" fontId="42" fillId="0" borderId="0" xfId="0" applyNumberFormat="1" applyFont="1"/>
    <xf numFmtId="0" fontId="42" fillId="0" borderId="0" xfId="0" applyFont="1"/>
    <xf numFmtId="3" fontId="43" fillId="0" borderId="10" xfId="42" applyNumberFormat="1" applyFont="1" applyFill="1" applyBorder="1" applyAlignment="1">
      <alignment horizontal="right"/>
    </xf>
    <xf numFmtId="0" fontId="42" fillId="0" borderId="10" xfId="0" applyFont="1" applyBorder="1"/>
    <xf numFmtId="0" fontId="44" fillId="0" borderId="10" xfId="0" applyFont="1" applyBorder="1" applyAlignment="1">
      <alignment horizontal="left" vertical="center" wrapText="1"/>
    </xf>
    <xf numFmtId="3" fontId="44" fillId="0" borderId="10" xfId="0" applyNumberFormat="1" applyFont="1" applyBorder="1" applyAlignment="1">
      <alignment horizontal="right" vertical="center" wrapText="1"/>
    </xf>
    <xf numFmtId="0" fontId="44" fillId="0" borderId="10" xfId="0" applyFont="1" applyBorder="1" applyAlignment="1">
      <alignment vertical="center" wrapText="1"/>
    </xf>
    <xf numFmtId="0" fontId="45" fillId="0" borderId="0" xfId="0" applyFont="1"/>
    <xf numFmtId="3" fontId="46" fillId="0" borderId="10" xfId="0" applyNumberFormat="1" applyFont="1" applyBorder="1" applyAlignment="1">
      <alignment horizontal="right" wrapText="1"/>
    </xf>
    <xf numFmtId="0" fontId="46" fillId="0" borderId="10" xfId="0" applyFont="1" applyBorder="1" applyAlignment="1">
      <alignment horizontal="left" wrapText="1"/>
    </xf>
    <xf numFmtId="0" fontId="29" fillId="0" borderId="0" xfId="49"/>
    <xf numFmtId="0" fontId="47" fillId="0" borderId="0" xfId="49" applyFont="1"/>
    <xf numFmtId="0" fontId="48" fillId="0" borderId="0" xfId="49" applyFont="1"/>
    <xf numFmtId="3" fontId="25" fillId="0" borderId="0" xfId="43" applyNumberFormat="1" applyAlignment="1">
      <alignment vertical="center"/>
    </xf>
    <xf numFmtId="3" fontId="19" fillId="0" borderId="24" xfId="0" applyNumberFormat="1" applyFont="1" applyBorder="1" applyAlignment="1">
      <alignment horizontal="right" wrapText="1"/>
    </xf>
    <xf numFmtId="2" fontId="21" fillId="0" borderId="24" xfId="0" applyNumberFormat="1" applyFont="1" applyBorder="1" applyAlignment="1">
      <alignment horizontal="right" wrapText="1"/>
    </xf>
    <xf numFmtId="0" fontId="21" fillId="0" borderId="24" xfId="0" applyFont="1" applyBorder="1" applyAlignment="1">
      <alignment horizontal="left" wrapText="1"/>
    </xf>
    <xf numFmtId="2" fontId="20" fillId="0" borderId="24" xfId="0" applyNumberFormat="1" applyFont="1" applyBorder="1" applyAlignment="1">
      <alignment horizontal="right" wrapText="1"/>
    </xf>
    <xf numFmtId="0" fontId="20" fillId="0" borderId="24" xfId="0" applyFont="1" applyBorder="1" applyAlignment="1">
      <alignment horizontal="left" wrapText="1"/>
    </xf>
    <xf numFmtId="3" fontId="20" fillId="0" borderId="24" xfId="0" applyNumberFormat="1" applyFont="1" applyBorder="1" applyAlignment="1">
      <alignment horizontal="right" wrapText="1"/>
    </xf>
    <xf numFmtId="0" fontId="20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4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0" fontId="38" fillId="33" borderId="10" xfId="44" applyFont="1" applyFill="1" applyBorder="1" applyAlignment="1">
      <alignment horizontal="center" vertical="center"/>
    </xf>
    <xf numFmtId="0" fontId="26" fillId="33" borderId="11" xfId="43" applyFont="1" applyFill="1" applyBorder="1" applyAlignment="1">
      <alignment horizontal="left" vertical="center" wrapText="1"/>
    </xf>
    <xf numFmtId="0" fontId="26" fillId="33" borderId="22" xfId="43" applyFont="1" applyFill="1" applyBorder="1" applyAlignment="1">
      <alignment horizontal="left" vertical="center" wrapText="1"/>
    </xf>
    <xf numFmtId="0" fontId="26" fillId="33" borderId="12" xfId="43" applyFont="1" applyFill="1" applyBorder="1" applyAlignment="1">
      <alignment horizontal="left" vertical="center" wrapText="1"/>
    </xf>
    <xf numFmtId="0" fontId="26" fillId="33" borderId="11" xfId="43" applyFont="1" applyFill="1" applyBorder="1" applyAlignment="1">
      <alignment horizontal="center" vertical="center"/>
    </xf>
    <xf numFmtId="0" fontId="26" fillId="33" borderId="22" xfId="43" applyFont="1" applyFill="1" applyBorder="1" applyAlignment="1">
      <alignment horizontal="center" vertical="center"/>
    </xf>
    <xf numFmtId="0" fontId="26" fillId="33" borderId="12" xfId="43" applyFont="1" applyFill="1" applyBorder="1" applyAlignment="1">
      <alignment horizontal="center" vertical="center"/>
    </xf>
    <xf numFmtId="49" fontId="31" fillId="0" borderId="18" xfId="46" applyNumberFormat="1" applyFont="1" applyBorder="1" applyAlignment="1" applyProtection="1">
      <alignment horizontal="left" vertical="center" wrapText="1"/>
      <protection locked="0"/>
    </xf>
    <xf numFmtId="1" fontId="28" fillId="34" borderId="10" xfId="45" applyNumberFormat="1" applyFont="1" applyFill="1" applyBorder="1" applyAlignment="1">
      <alignment horizontal="center" vertical="center" wrapText="1"/>
    </xf>
    <xf numFmtId="4" fontId="28" fillId="34" borderId="10" xfId="45" applyNumberFormat="1" applyFont="1" applyFill="1" applyBorder="1" applyAlignment="1">
      <alignment horizontal="left" vertical="top" wrapText="1"/>
    </xf>
    <xf numFmtId="4" fontId="28" fillId="0" borderId="10" xfId="45" applyNumberFormat="1" applyFont="1" applyBorder="1" applyAlignment="1">
      <alignment horizontal="left" vertical="top" wrapText="1"/>
    </xf>
    <xf numFmtId="0" fontId="24" fillId="0" borderId="0" xfId="44" applyFont="1" applyAlignment="1">
      <alignment horizontal="right" wrapText="1"/>
    </xf>
    <xf numFmtId="1" fontId="40" fillId="34" borderId="0" xfId="45" applyNumberFormat="1" applyFont="1" applyFill="1" applyAlignment="1">
      <alignment horizontal="center" vertical="top" wrapText="1"/>
    </xf>
    <xf numFmtId="1" fontId="28" fillId="0" borderId="10" xfId="45" applyNumberFormat="1" applyFont="1" applyBorder="1" applyAlignment="1">
      <alignment horizontal="center" vertical="center" wrapText="1"/>
    </xf>
    <xf numFmtId="49" fontId="26" fillId="33" borderId="10" xfId="44" applyNumberFormat="1" applyFill="1" applyBorder="1" applyAlignment="1">
      <alignment horizontal="left" vertical="top" wrapText="1"/>
    </xf>
    <xf numFmtId="49" fontId="25" fillId="33" borderId="10" xfId="43" applyNumberFormat="1" applyFill="1" applyBorder="1" applyAlignment="1">
      <alignment horizontal="center" vertical="center" wrapText="1"/>
    </xf>
    <xf numFmtId="49" fontId="25" fillId="33" borderId="10" xfId="43" applyNumberFormat="1" applyFill="1" applyBorder="1" applyAlignment="1">
      <alignment horizontal="left" vertical="top" wrapText="1"/>
    </xf>
    <xf numFmtId="0" fontId="48" fillId="0" borderId="0" xfId="49" applyFont="1" applyAlignment="1">
      <alignment horizontal="center"/>
    </xf>
  </cellXfs>
  <cellStyles count="50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rmal 2 2" xfId="49" xr:uid="{C94CD50D-F0E1-468B-97B4-A151E2E162B2}"/>
    <cellStyle name="Normal_Pamatformas" xfId="46" xr:uid="{AEAE327C-88B9-4E41-A5A1-A21EFFBC3A6C}"/>
    <cellStyle name="Normal_Veidlapa_2008_oktobris_(5.piel)_(2)" xfId="48" xr:uid="{CABE4CC2-2B82-4941-80FE-74F8E8229EB6}"/>
    <cellStyle name="Nosaukums" xfId="1" builtinId="15" customBuiltin="1"/>
    <cellStyle name="Parasts" xfId="0" builtinId="0"/>
    <cellStyle name="Parasts 2" xfId="43" xr:uid="{A5BCE092-5CA4-4115-A35D-63E4B10DBD0B}"/>
    <cellStyle name="Parasts 2 2" xfId="44" xr:uid="{322CD5BC-606B-4B03-AC3E-5C6EDDC14E3D}"/>
    <cellStyle name="Parasts 2 2 2" xfId="45" xr:uid="{BCC4CBA1-BBCE-4F15-B833-1B4D14F921CF}"/>
    <cellStyle name="Paskaidrojošs teksts" xfId="16" builtinId="53" customBuiltin="1"/>
    <cellStyle name="Pārbaudes šūna" xfId="13" builtinId="23" customBuiltin="1"/>
    <cellStyle name="Piezīme" xfId="15" builtinId="10" customBuiltin="1"/>
    <cellStyle name="Procenti 2" xfId="47" xr:uid="{97E191CF-2A56-4426-B9CD-43B464A6E94C}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8EE01-C5E1-4713-A6E8-4855564FFBC7}">
  <sheetPr>
    <pageSetUpPr fitToPage="1"/>
  </sheetPr>
  <dimension ref="A1:C83"/>
  <sheetViews>
    <sheetView workbookViewId="0">
      <selection activeCell="A3" sqref="A3:C3"/>
    </sheetView>
  </sheetViews>
  <sheetFormatPr defaultRowHeight="15"/>
  <cols>
    <col min="1" max="1" width="63.85546875" bestFit="1" customWidth="1"/>
    <col min="2" max="2" width="11.140625" bestFit="1" customWidth="1"/>
    <col min="3" max="3" width="11.42578125" style="11" bestFit="1" customWidth="1"/>
  </cols>
  <sheetData>
    <row r="1" spans="1:3" ht="13.9" customHeight="1">
      <c r="A1" s="103" t="s">
        <v>140</v>
      </c>
      <c r="B1" s="103"/>
      <c r="C1" s="103"/>
    </row>
    <row r="2" spans="1:3" ht="13.9" customHeight="1">
      <c r="A2" s="103" t="s">
        <v>141</v>
      </c>
      <c r="B2" s="103"/>
      <c r="C2" s="103"/>
    </row>
    <row r="3" spans="1:3" ht="13.9" customHeight="1">
      <c r="A3" s="103" t="s">
        <v>893</v>
      </c>
      <c r="B3" s="103"/>
      <c r="C3" s="103"/>
    </row>
    <row r="4" spans="1:3">
      <c r="A4" s="103"/>
      <c r="B4" s="103"/>
      <c r="C4" s="103"/>
    </row>
    <row r="5" spans="1:3" ht="29.45" customHeight="1">
      <c r="A5" s="104" t="s">
        <v>142</v>
      </c>
      <c r="B5" s="104"/>
      <c r="C5" s="104"/>
    </row>
    <row r="7" spans="1:3" ht="21">
      <c r="A7" s="98" t="s">
        <v>0</v>
      </c>
      <c r="B7" s="98" t="s">
        <v>1</v>
      </c>
      <c r="C7" s="12" t="s">
        <v>2</v>
      </c>
    </row>
    <row r="8" spans="1:3">
      <c r="A8" s="99"/>
      <c r="B8" s="99"/>
      <c r="C8" s="13" t="s">
        <v>3</v>
      </c>
    </row>
    <row r="9" spans="1:3">
      <c r="A9" s="1" t="s">
        <v>4</v>
      </c>
      <c r="B9" s="2" t="s">
        <v>5</v>
      </c>
      <c r="C9" s="6">
        <v>23131310</v>
      </c>
    </row>
    <row r="10" spans="1:3">
      <c r="A10" s="3" t="s">
        <v>6</v>
      </c>
      <c r="B10" s="3" t="s">
        <v>7</v>
      </c>
      <c r="C10" s="7" t="s">
        <v>8</v>
      </c>
    </row>
    <row r="11" spans="1:3">
      <c r="A11" s="4" t="s">
        <v>9</v>
      </c>
      <c r="B11" s="4" t="s">
        <v>10</v>
      </c>
      <c r="C11" s="8">
        <v>9302637</v>
      </c>
    </row>
    <row r="12" spans="1:3">
      <c r="A12" s="2" t="s">
        <v>11</v>
      </c>
      <c r="B12" s="2" t="s">
        <v>12</v>
      </c>
      <c r="C12" s="9">
        <v>9302637</v>
      </c>
    </row>
    <row r="13" spans="1:3">
      <c r="A13" s="5" t="s">
        <v>13</v>
      </c>
      <c r="B13" s="5" t="s">
        <v>14</v>
      </c>
      <c r="C13" s="10">
        <v>9302637</v>
      </c>
    </row>
    <row r="14" spans="1:3">
      <c r="A14" s="4" t="s">
        <v>15</v>
      </c>
      <c r="B14" s="4" t="s">
        <v>16</v>
      </c>
      <c r="C14" s="8">
        <v>1402700</v>
      </c>
    </row>
    <row r="15" spans="1:3">
      <c r="A15" s="2" t="s">
        <v>17</v>
      </c>
      <c r="B15" s="2" t="s">
        <v>18</v>
      </c>
      <c r="C15" s="9">
        <v>1402700</v>
      </c>
    </row>
    <row r="16" spans="1:3">
      <c r="A16" s="5" t="s">
        <v>19</v>
      </c>
      <c r="B16" s="5" t="s">
        <v>20</v>
      </c>
      <c r="C16" s="10">
        <v>1201000</v>
      </c>
    </row>
    <row r="17" spans="1:3">
      <c r="A17" s="5" t="s">
        <v>21</v>
      </c>
      <c r="B17" s="5" t="s">
        <v>22</v>
      </c>
      <c r="C17" s="10">
        <v>146350</v>
      </c>
    </row>
    <row r="18" spans="1:3">
      <c r="A18" s="5" t="s">
        <v>23</v>
      </c>
      <c r="B18" s="5" t="s">
        <v>24</v>
      </c>
      <c r="C18" s="10">
        <v>55350</v>
      </c>
    </row>
    <row r="19" spans="1:3">
      <c r="A19" s="4" t="s">
        <v>25</v>
      </c>
      <c r="B19" s="4" t="s">
        <v>26</v>
      </c>
      <c r="C19" s="8">
        <v>260000</v>
      </c>
    </row>
    <row r="20" spans="1:3">
      <c r="A20" s="2" t="s">
        <v>27</v>
      </c>
      <c r="B20" s="2" t="s">
        <v>28</v>
      </c>
      <c r="C20" s="9">
        <v>260000</v>
      </c>
    </row>
    <row r="21" spans="1:3">
      <c r="A21" s="5" t="s">
        <v>29</v>
      </c>
      <c r="B21" s="5" t="s">
        <v>30</v>
      </c>
      <c r="C21" s="10">
        <v>260000</v>
      </c>
    </row>
    <row r="22" spans="1:3">
      <c r="A22" s="4" t="s">
        <v>31</v>
      </c>
      <c r="B22" s="4" t="s">
        <v>32</v>
      </c>
      <c r="C22" s="8">
        <v>7000</v>
      </c>
    </row>
    <row r="23" spans="1:3" ht="22.5">
      <c r="A23" s="2" t="s">
        <v>33</v>
      </c>
      <c r="B23" s="2" t="s">
        <v>34</v>
      </c>
      <c r="C23" s="9">
        <v>7000</v>
      </c>
    </row>
    <row r="24" spans="1:3">
      <c r="A24" s="4" t="s">
        <v>35</v>
      </c>
      <c r="B24" s="4" t="s">
        <v>36</v>
      </c>
      <c r="C24" s="8">
        <v>90800</v>
      </c>
    </row>
    <row r="25" spans="1:3">
      <c r="A25" s="2" t="s">
        <v>37</v>
      </c>
      <c r="B25" s="2" t="s">
        <v>38</v>
      </c>
      <c r="C25" s="9">
        <v>4100</v>
      </c>
    </row>
    <row r="26" spans="1:3">
      <c r="A26" s="2" t="s">
        <v>39</v>
      </c>
      <c r="B26" s="2" t="s">
        <v>40</v>
      </c>
      <c r="C26" s="9">
        <v>86700</v>
      </c>
    </row>
    <row r="27" spans="1:3">
      <c r="A27" s="4" t="s">
        <v>41</v>
      </c>
      <c r="B27" s="4" t="s">
        <v>42</v>
      </c>
      <c r="C27" s="8">
        <v>18500</v>
      </c>
    </row>
    <row r="28" spans="1:3">
      <c r="A28" s="2" t="s">
        <v>43</v>
      </c>
      <c r="B28" s="2" t="s">
        <v>44</v>
      </c>
      <c r="C28" s="9">
        <v>18500</v>
      </c>
    </row>
    <row r="29" spans="1:3">
      <c r="A29" s="4" t="s">
        <v>45</v>
      </c>
      <c r="B29" s="4" t="s">
        <v>46</v>
      </c>
      <c r="C29" s="8">
        <v>67264</v>
      </c>
    </row>
    <row r="30" spans="1:3" ht="22.5">
      <c r="A30" s="2" t="s">
        <v>47</v>
      </c>
      <c r="B30" s="2" t="s">
        <v>48</v>
      </c>
      <c r="C30" s="9">
        <v>38747</v>
      </c>
    </row>
    <row r="31" spans="1:3">
      <c r="A31" s="2" t="s">
        <v>49</v>
      </c>
      <c r="B31" s="2" t="s">
        <v>50</v>
      </c>
      <c r="C31" s="9">
        <v>28517</v>
      </c>
    </row>
    <row r="32" spans="1:3" ht="24.75">
      <c r="A32" s="4" t="s">
        <v>51</v>
      </c>
      <c r="B32" s="4" t="s">
        <v>52</v>
      </c>
      <c r="C32" s="8">
        <v>593554</v>
      </c>
    </row>
    <row r="33" spans="1:3">
      <c r="A33" s="2" t="s">
        <v>53</v>
      </c>
      <c r="B33" s="2" t="s">
        <v>54</v>
      </c>
      <c r="C33" s="9">
        <v>243554</v>
      </c>
    </row>
    <row r="34" spans="1:3">
      <c r="A34" s="2" t="s">
        <v>55</v>
      </c>
      <c r="B34" s="2" t="s">
        <v>56</v>
      </c>
      <c r="C34" s="9">
        <v>350000</v>
      </c>
    </row>
    <row r="35" spans="1:3" ht="24.75">
      <c r="A35" s="4" t="s">
        <v>57</v>
      </c>
      <c r="B35" s="4" t="s">
        <v>58</v>
      </c>
      <c r="C35" s="8">
        <v>8000</v>
      </c>
    </row>
    <row r="36" spans="1:3" ht="22.5">
      <c r="A36" s="2" t="s">
        <v>59</v>
      </c>
      <c r="B36" s="2" t="s">
        <v>60</v>
      </c>
      <c r="C36" s="9">
        <v>8000</v>
      </c>
    </row>
    <row r="37" spans="1:3">
      <c r="A37" s="4" t="s">
        <v>61</v>
      </c>
      <c r="B37" s="4" t="s">
        <v>62</v>
      </c>
      <c r="C37" s="8">
        <v>10365218</v>
      </c>
    </row>
    <row r="38" spans="1:3">
      <c r="A38" s="2" t="s">
        <v>63</v>
      </c>
      <c r="B38" s="2" t="s">
        <v>64</v>
      </c>
      <c r="C38" s="9">
        <v>10365218</v>
      </c>
    </row>
    <row r="39" spans="1:3">
      <c r="A39" s="5" t="s">
        <v>65</v>
      </c>
      <c r="B39" s="5" t="s">
        <v>66</v>
      </c>
      <c r="C39" s="10">
        <v>5339792</v>
      </c>
    </row>
    <row r="40" spans="1:3" ht="34.5">
      <c r="A40" s="5" t="s">
        <v>67</v>
      </c>
      <c r="B40" s="5" t="s">
        <v>68</v>
      </c>
      <c r="C40" s="10">
        <v>1478442</v>
      </c>
    </row>
    <row r="41" spans="1:3">
      <c r="A41" s="5" t="s">
        <v>69</v>
      </c>
      <c r="B41" s="5" t="s">
        <v>70</v>
      </c>
      <c r="C41" s="10">
        <v>3546984</v>
      </c>
    </row>
    <row r="42" spans="1:3">
      <c r="A42" s="4" t="s">
        <v>71</v>
      </c>
      <c r="B42" s="4" t="s">
        <v>72</v>
      </c>
      <c r="C42" s="8">
        <v>450000</v>
      </c>
    </row>
    <row r="43" spans="1:3">
      <c r="A43" s="2" t="s">
        <v>73</v>
      </c>
      <c r="B43" s="2" t="s">
        <v>74</v>
      </c>
      <c r="C43" s="9">
        <v>450000</v>
      </c>
    </row>
    <row r="44" spans="1:3">
      <c r="A44" s="4" t="s">
        <v>75</v>
      </c>
      <c r="B44" s="4" t="s">
        <v>76</v>
      </c>
      <c r="C44" s="8">
        <v>565637</v>
      </c>
    </row>
    <row r="46" spans="1:3">
      <c r="A46" s="1" t="s">
        <v>77</v>
      </c>
      <c r="B46" s="2" t="s">
        <v>5</v>
      </c>
      <c r="C46" s="6">
        <v>26533661</v>
      </c>
    </row>
    <row r="47" spans="1:3">
      <c r="A47" s="3" t="s">
        <v>6</v>
      </c>
      <c r="B47" s="3" t="s">
        <v>7</v>
      </c>
      <c r="C47" s="7" t="s">
        <v>8</v>
      </c>
    </row>
    <row r="48" spans="1:3" ht="19.899999999999999" customHeight="1">
      <c r="A48" s="100" t="s">
        <v>78</v>
      </c>
      <c r="B48" s="101"/>
      <c r="C48" s="102"/>
    </row>
    <row r="49" spans="1:3">
      <c r="A49" s="2" t="s">
        <v>79</v>
      </c>
      <c r="B49" s="2" t="s">
        <v>80</v>
      </c>
      <c r="C49" s="95">
        <v>4552079</v>
      </c>
    </row>
    <row r="50" spans="1:3">
      <c r="A50" s="2" t="s">
        <v>81</v>
      </c>
      <c r="B50" s="2" t="s">
        <v>82</v>
      </c>
      <c r="C50" s="95">
        <v>216188</v>
      </c>
    </row>
    <row r="51" spans="1:3">
      <c r="A51" s="2" t="s">
        <v>83</v>
      </c>
      <c r="B51" s="2" t="s">
        <v>84</v>
      </c>
      <c r="C51" s="95">
        <v>3504872</v>
      </c>
    </row>
    <row r="52" spans="1:3">
      <c r="A52" s="2" t="s">
        <v>85</v>
      </c>
      <c r="B52" s="2" t="s">
        <v>86</v>
      </c>
      <c r="C52" s="95">
        <v>631493</v>
      </c>
    </row>
    <row r="53" spans="1:3">
      <c r="A53" s="2" t="s">
        <v>87</v>
      </c>
      <c r="B53" s="2" t="s">
        <v>88</v>
      </c>
      <c r="C53" s="95">
        <v>3811840</v>
      </c>
    </row>
    <row r="54" spans="1:3">
      <c r="A54" s="2" t="s">
        <v>89</v>
      </c>
      <c r="B54" s="2" t="s">
        <v>90</v>
      </c>
      <c r="C54" s="95">
        <v>37913</v>
      </c>
    </row>
    <row r="55" spans="1:3">
      <c r="A55" s="2" t="s">
        <v>91</v>
      </c>
      <c r="B55" s="2" t="s">
        <v>92</v>
      </c>
      <c r="C55" s="95">
        <v>1595868</v>
      </c>
    </row>
    <row r="56" spans="1:3">
      <c r="A56" s="2" t="s">
        <v>93</v>
      </c>
      <c r="B56" s="2" t="s">
        <v>94</v>
      </c>
      <c r="C56" s="95">
        <v>9715378</v>
      </c>
    </row>
    <row r="57" spans="1:3">
      <c r="A57" s="2" t="s">
        <v>95</v>
      </c>
      <c r="B57" s="2" t="s">
        <v>96</v>
      </c>
      <c r="C57" s="95">
        <v>2468030</v>
      </c>
    </row>
    <row r="58" spans="1:3" ht="19.899999999999999" customHeight="1">
      <c r="A58" s="100" t="s">
        <v>97</v>
      </c>
      <c r="B58" s="101"/>
      <c r="C58" s="102"/>
    </row>
    <row r="59" spans="1:3">
      <c r="A59" s="4" t="s">
        <v>98</v>
      </c>
      <c r="B59" s="4" t="s">
        <v>99</v>
      </c>
      <c r="C59" s="90">
        <v>13342049</v>
      </c>
    </row>
    <row r="60" spans="1:3">
      <c r="A60" s="4" t="s">
        <v>100</v>
      </c>
      <c r="B60" s="4" t="s">
        <v>101</v>
      </c>
      <c r="C60" s="90">
        <v>6188127</v>
      </c>
    </row>
    <row r="61" spans="1:3">
      <c r="A61" s="4" t="s">
        <v>102</v>
      </c>
      <c r="B61" s="4" t="s">
        <v>103</v>
      </c>
      <c r="C61" s="90">
        <v>115946</v>
      </c>
    </row>
    <row r="62" spans="1:3">
      <c r="A62" s="4" t="s">
        <v>104</v>
      </c>
      <c r="B62" s="4" t="s">
        <v>105</v>
      </c>
      <c r="C62" s="90">
        <v>290000</v>
      </c>
    </row>
    <row r="63" spans="1:3">
      <c r="A63" s="4" t="s">
        <v>106</v>
      </c>
      <c r="B63" s="4" t="s">
        <v>107</v>
      </c>
      <c r="C63" s="90">
        <v>4421648</v>
      </c>
    </row>
    <row r="64" spans="1:3">
      <c r="A64" s="4" t="s">
        <v>108</v>
      </c>
      <c r="B64" s="4" t="s">
        <v>109</v>
      </c>
      <c r="C64" s="90">
        <v>1390507</v>
      </c>
    </row>
    <row r="65" spans="1:3" ht="24.75">
      <c r="A65" s="4" t="s">
        <v>110</v>
      </c>
      <c r="B65" s="4" t="s">
        <v>111</v>
      </c>
      <c r="C65" s="90">
        <v>785384</v>
      </c>
    </row>
    <row r="66" spans="1:3">
      <c r="A66" s="2" t="s">
        <v>112</v>
      </c>
      <c r="B66" s="2" t="s">
        <v>113</v>
      </c>
      <c r="C66" s="9">
        <v>785377</v>
      </c>
    </row>
    <row r="67" spans="1:3">
      <c r="A67" s="5" t="s">
        <v>114</v>
      </c>
      <c r="B67" s="5" t="s">
        <v>115</v>
      </c>
      <c r="C67" s="10">
        <v>768043</v>
      </c>
    </row>
    <row r="68" spans="1:3">
      <c r="A68" s="5" t="s">
        <v>116</v>
      </c>
      <c r="B68" s="5" t="s">
        <v>117</v>
      </c>
      <c r="C68" s="10">
        <v>10034</v>
      </c>
    </row>
    <row r="69" spans="1:3" ht="23.25">
      <c r="A69" s="5" t="s">
        <v>118</v>
      </c>
      <c r="B69" s="5" t="s">
        <v>119</v>
      </c>
      <c r="C69" s="10">
        <v>10002</v>
      </c>
    </row>
    <row r="70" spans="1:3" ht="34.5">
      <c r="A70" s="5" t="s">
        <v>120</v>
      </c>
      <c r="B70" s="5" t="s">
        <v>121</v>
      </c>
      <c r="C70" s="10">
        <v>32</v>
      </c>
    </row>
    <row r="71" spans="1:3" ht="23.25">
      <c r="A71" s="5" t="s">
        <v>122</v>
      </c>
      <c r="B71" s="5" t="s">
        <v>123</v>
      </c>
      <c r="C71" s="10">
        <v>7300</v>
      </c>
    </row>
    <row r="72" spans="1:3">
      <c r="A72" s="2" t="s">
        <v>124</v>
      </c>
      <c r="B72" s="2" t="s">
        <v>125</v>
      </c>
      <c r="C72" s="9">
        <v>7</v>
      </c>
    </row>
    <row r="73" spans="1:3">
      <c r="A73" s="5" t="s">
        <v>126</v>
      </c>
      <c r="B73" s="5" t="s">
        <v>127</v>
      </c>
      <c r="C73" s="10">
        <v>7</v>
      </c>
    </row>
    <row r="75" spans="1:3">
      <c r="A75" s="1" t="s">
        <v>128</v>
      </c>
      <c r="B75" s="2" t="s">
        <v>5</v>
      </c>
      <c r="C75" s="6">
        <v>-3402351</v>
      </c>
    </row>
    <row r="77" spans="1:3">
      <c r="A77" s="1" t="s">
        <v>129</v>
      </c>
      <c r="B77" s="2" t="s">
        <v>5</v>
      </c>
      <c r="C77" s="6">
        <v>3402351</v>
      </c>
    </row>
    <row r="78" spans="1:3">
      <c r="A78" s="3" t="s">
        <v>6</v>
      </c>
      <c r="B78" s="3" t="s">
        <v>7</v>
      </c>
      <c r="C78" s="7" t="s">
        <v>8</v>
      </c>
    </row>
    <row r="79" spans="1:3">
      <c r="A79" s="4" t="s">
        <v>130</v>
      </c>
      <c r="B79" s="4" t="s">
        <v>131</v>
      </c>
      <c r="C79" s="8">
        <v>4165771</v>
      </c>
    </row>
    <row r="80" spans="1:3">
      <c r="A80" s="2" t="s">
        <v>132</v>
      </c>
      <c r="B80" s="2" t="s">
        <v>133</v>
      </c>
      <c r="C80" s="9">
        <v>4165771</v>
      </c>
    </row>
    <row r="81" spans="1:3">
      <c r="A81" s="4" t="s">
        <v>134</v>
      </c>
      <c r="B81" s="4" t="s">
        <v>135</v>
      </c>
      <c r="C81" s="8">
        <v>-763420</v>
      </c>
    </row>
    <row r="82" spans="1:3">
      <c r="A82" s="2" t="s">
        <v>136</v>
      </c>
      <c r="B82" s="2" t="s">
        <v>137</v>
      </c>
      <c r="C82" s="9">
        <v>1244290</v>
      </c>
    </row>
    <row r="83" spans="1:3">
      <c r="A83" s="2" t="s">
        <v>138</v>
      </c>
      <c r="B83" s="2" t="s">
        <v>139</v>
      </c>
      <c r="C83" s="9">
        <v>2007710</v>
      </c>
    </row>
  </sheetData>
  <mergeCells count="9">
    <mergeCell ref="A7:A8"/>
    <mergeCell ref="B7:B8"/>
    <mergeCell ref="A48:C48"/>
    <mergeCell ref="A58:C58"/>
    <mergeCell ref="A1:C1"/>
    <mergeCell ref="A2:C2"/>
    <mergeCell ref="A3:C3"/>
    <mergeCell ref="A4:C4"/>
    <mergeCell ref="A5:C5"/>
  </mergeCells>
  <pageMargins left="0.74803149606299213" right="0.74803149606299213" top="0.98425196850393704" bottom="0.98425196850393704" header="0.51181102362204722" footer="0.51181102362204722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35E1-6714-4A15-8BC0-0B24974C5FBD}">
  <sheetPr>
    <pageSetUpPr fitToPage="1"/>
  </sheetPr>
  <dimension ref="A1:C857"/>
  <sheetViews>
    <sheetView workbookViewId="0">
      <selection activeCell="A3" sqref="A3:C3"/>
    </sheetView>
  </sheetViews>
  <sheetFormatPr defaultRowHeight="15"/>
  <cols>
    <col min="1" max="1" width="65.7109375" bestFit="1" customWidth="1"/>
    <col min="2" max="3" width="11.42578125" bestFit="1" customWidth="1"/>
  </cols>
  <sheetData>
    <row r="1" spans="1:3">
      <c r="A1" s="103" t="s">
        <v>154</v>
      </c>
      <c r="B1" s="103"/>
      <c r="C1" s="103"/>
    </row>
    <row r="2" spans="1:3">
      <c r="A2" s="103" t="s">
        <v>141</v>
      </c>
      <c r="B2" s="103"/>
      <c r="C2" s="103"/>
    </row>
    <row r="3" spans="1:3">
      <c r="A3" s="103" t="s">
        <v>893</v>
      </c>
      <c r="B3" s="103"/>
      <c r="C3" s="103"/>
    </row>
    <row r="4" spans="1:3" ht="45" customHeight="1">
      <c r="A4" s="104" t="s">
        <v>153</v>
      </c>
      <c r="B4" s="104"/>
      <c r="C4" s="104"/>
    </row>
    <row r="6" spans="1:3" ht="21">
      <c r="A6" s="105" t="s">
        <v>0</v>
      </c>
      <c r="B6" s="105" t="s">
        <v>1</v>
      </c>
      <c r="C6" s="96" t="s">
        <v>2</v>
      </c>
    </row>
    <row r="7" spans="1:3">
      <c r="A7" s="106"/>
      <c r="B7" s="106"/>
      <c r="C7" s="97" t="s">
        <v>3</v>
      </c>
    </row>
    <row r="8" spans="1:3">
      <c r="A8" s="94" t="s">
        <v>77</v>
      </c>
      <c r="B8" s="94" t="s">
        <v>5</v>
      </c>
      <c r="C8" s="93">
        <v>26533661</v>
      </c>
    </row>
    <row r="9" spans="1:3">
      <c r="A9" s="94" t="s">
        <v>892</v>
      </c>
      <c r="B9" s="94" t="s">
        <v>5</v>
      </c>
      <c r="C9" s="93">
        <v>2599498</v>
      </c>
    </row>
    <row r="10" spans="1:3">
      <c r="A10" s="92" t="s">
        <v>584</v>
      </c>
      <c r="B10" s="92" t="s">
        <v>99</v>
      </c>
      <c r="C10" s="91">
        <v>2085356</v>
      </c>
    </row>
    <row r="11" spans="1:3">
      <c r="A11" s="92" t="s">
        <v>580</v>
      </c>
      <c r="B11" s="92" t="s">
        <v>101</v>
      </c>
      <c r="C11" s="91">
        <v>514142</v>
      </c>
    </row>
    <row r="12" spans="1:3">
      <c r="A12" s="94" t="s">
        <v>891</v>
      </c>
      <c r="B12" s="94" t="s">
        <v>5</v>
      </c>
      <c r="C12" s="93">
        <v>283135</v>
      </c>
    </row>
    <row r="13" spans="1:3">
      <c r="A13" s="92" t="s">
        <v>584</v>
      </c>
      <c r="B13" s="92" t="s">
        <v>99</v>
      </c>
      <c r="C13" s="91">
        <v>171638</v>
      </c>
    </row>
    <row r="14" spans="1:3">
      <c r="A14" s="92" t="s">
        <v>580</v>
      </c>
      <c r="B14" s="92" t="s">
        <v>101</v>
      </c>
      <c r="C14" s="91">
        <v>90554</v>
      </c>
    </row>
    <row r="15" spans="1:3">
      <c r="A15" s="92" t="s">
        <v>574</v>
      </c>
      <c r="B15" s="92" t="s">
        <v>107</v>
      </c>
      <c r="C15" s="91">
        <v>2900</v>
      </c>
    </row>
    <row r="16" spans="1:3">
      <c r="A16" s="92" t="s">
        <v>587</v>
      </c>
      <c r="B16" s="92" t="s">
        <v>111</v>
      </c>
      <c r="C16" s="91">
        <v>18043</v>
      </c>
    </row>
    <row r="17" spans="1:3">
      <c r="A17" s="94" t="s">
        <v>890</v>
      </c>
      <c r="B17" s="94" t="s">
        <v>5</v>
      </c>
      <c r="C17" s="93">
        <v>17000</v>
      </c>
    </row>
    <row r="18" spans="1:3">
      <c r="A18" s="92" t="s">
        <v>584</v>
      </c>
      <c r="B18" s="92" t="s">
        <v>99</v>
      </c>
      <c r="C18" s="91">
        <v>17000</v>
      </c>
    </row>
    <row r="19" spans="1:3">
      <c r="A19" s="94" t="s">
        <v>889</v>
      </c>
      <c r="B19" s="94" t="s">
        <v>5</v>
      </c>
      <c r="C19" s="93">
        <v>52614</v>
      </c>
    </row>
    <row r="20" spans="1:3">
      <c r="A20" s="92" t="s">
        <v>584</v>
      </c>
      <c r="B20" s="92" t="s">
        <v>99</v>
      </c>
      <c r="C20" s="91">
        <v>17434</v>
      </c>
    </row>
    <row r="21" spans="1:3">
      <c r="A21" s="92" t="s">
        <v>580</v>
      </c>
      <c r="B21" s="92" t="s">
        <v>101</v>
      </c>
      <c r="C21" s="91">
        <v>16180</v>
      </c>
    </row>
    <row r="22" spans="1:3">
      <c r="A22" s="92" t="s">
        <v>609</v>
      </c>
      <c r="B22" s="92" t="s">
        <v>103</v>
      </c>
      <c r="C22" s="91">
        <v>10000</v>
      </c>
    </row>
    <row r="23" spans="1:3">
      <c r="A23" s="92" t="s">
        <v>616</v>
      </c>
      <c r="B23" s="92" t="s">
        <v>109</v>
      </c>
      <c r="C23" s="91">
        <v>9000</v>
      </c>
    </row>
    <row r="24" spans="1:3" ht="22.5">
      <c r="A24" s="94" t="s">
        <v>888</v>
      </c>
      <c r="B24" s="94" t="s">
        <v>5</v>
      </c>
      <c r="C24" s="93">
        <v>643518</v>
      </c>
    </row>
    <row r="25" spans="1:3">
      <c r="A25" s="92" t="s">
        <v>584</v>
      </c>
      <c r="B25" s="92" t="s">
        <v>99</v>
      </c>
      <c r="C25" s="91">
        <v>50338</v>
      </c>
    </row>
    <row r="26" spans="1:3">
      <c r="A26" s="92" t="s">
        <v>580</v>
      </c>
      <c r="B26" s="92" t="s">
        <v>101</v>
      </c>
      <c r="C26" s="91">
        <v>556680</v>
      </c>
    </row>
    <row r="27" spans="1:3">
      <c r="A27" s="92" t="s">
        <v>609</v>
      </c>
      <c r="B27" s="92" t="s">
        <v>103</v>
      </c>
      <c r="C27" s="91">
        <v>31500</v>
      </c>
    </row>
    <row r="28" spans="1:3">
      <c r="A28" s="92" t="s">
        <v>574</v>
      </c>
      <c r="B28" s="92" t="s">
        <v>107</v>
      </c>
      <c r="C28" s="91">
        <v>5000</v>
      </c>
    </row>
    <row r="29" spans="1:3">
      <c r="A29" s="94" t="s">
        <v>887</v>
      </c>
      <c r="B29" s="94" t="s">
        <v>5</v>
      </c>
      <c r="C29" s="93">
        <v>39000</v>
      </c>
    </row>
    <row r="30" spans="1:3">
      <c r="A30" s="92" t="s">
        <v>580</v>
      </c>
      <c r="B30" s="92" t="s">
        <v>101</v>
      </c>
      <c r="C30" s="91">
        <v>39000</v>
      </c>
    </row>
    <row r="31" spans="1:3">
      <c r="A31" s="94" t="s">
        <v>886</v>
      </c>
      <c r="B31" s="94" t="s">
        <v>5</v>
      </c>
      <c r="C31" s="93">
        <v>310000</v>
      </c>
    </row>
    <row r="32" spans="1:3">
      <c r="A32" s="92" t="s">
        <v>580</v>
      </c>
      <c r="B32" s="92" t="s">
        <v>101</v>
      </c>
      <c r="C32" s="91">
        <v>20000</v>
      </c>
    </row>
    <row r="33" spans="1:3">
      <c r="A33" s="92" t="s">
        <v>885</v>
      </c>
      <c r="B33" s="92" t="s">
        <v>105</v>
      </c>
      <c r="C33" s="91">
        <v>290000</v>
      </c>
    </row>
    <row r="34" spans="1:3">
      <c r="A34" s="94" t="s">
        <v>884</v>
      </c>
      <c r="B34" s="94" t="s">
        <v>5</v>
      </c>
      <c r="C34" s="93">
        <v>666015</v>
      </c>
    </row>
    <row r="35" spans="1:3">
      <c r="A35" s="92" t="s">
        <v>584</v>
      </c>
      <c r="B35" s="92" t="s">
        <v>99</v>
      </c>
      <c r="C35" s="91">
        <v>80009</v>
      </c>
    </row>
    <row r="36" spans="1:3">
      <c r="A36" s="92" t="s">
        <v>580</v>
      </c>
      <c r="B36" s="92" t="s">
        <v>101</v>
      </c>
      <c r="C36" s="91">
        <v>428646</v>
      </c>
    </row>
    <row r="37" spans="1:3">
      <c r="A37" s="92" t="s">
        <v>574</v>
      </c>
      <c r="B37" s="92" t="s">
        <v>107</v>
      </c>
      <c r="C37" s="91">
        <v>75000</v>
      </c>
    </row>
    <row r="38" spans="1:3">
      <c r="A38" s="92" t="s">
        <v>616</v>
      </c>
      <c r="B38" s="92" t="s">
        <v>109</v>
      </c>
      <c r="C38" s="91">
        <v>82360</v>
      </c>
    </row>
    <row r="39" spans="1:3">
      <c r="A39" s="94" t="s">
        <v>883</v>
      </c>
      <c r="B39" s="94" t="s">
        <v>5</v>
      </c>
      <c r="C39" s="93">
        <v>59670</v>
      </c>
    </row>
    <row r="40" spans="1:3">
      <c r="A40" s="92" t="s">
        <v>580</v>
      </c>
      <c r="B40" s="92" t="s">
        <v>101</v>
      </c>
      <c r="C40" s="91">
        <v>17260</v>
      </c>
    </row>
    <row r="41" spans="1:3">
      <c r="A41" s="92" t="s">
        <v>574</v>
      </c>
      <c r="B41" s="92" t="s">
        <v>107</v>
      </c>
      <c r="C41" s="91">
        <v>42410</v>
      </c>
    </row>
    <row r="42" spans="1:3">
      <c r="A42" s="94" t="s">
        <v>882</v>
      </c>
      <c r="B42" s="94" t="s">
        <v>5</v>
      </c>
      <c r="C42" s="93">
        <v>23000</v>
      </c>
    </row>
    <row r="43" spans="1:3">
      <c r="A43" s="92" t="s">
        <v>580</v>
      </c>
      <c r="B43" s="92" t="s">
        <v>101</v>
      </c>
      <c r="C43" s="91">
        <v>23000</v>
      </c>
    </row>
    <row r="44" spans="1:3">
      <c r="A44" s="94" t="s">
        <v>881</v>
      </c>
      <c r="B44" s="94" t="s">
        <v>5</v>
      </c>
      <c r="C44" s="93">
        <v>75000</v>
      </c>
    </row>
    <row r="45" spans="1:3">
      <c r="A45" s="92" t="s">
        <v>584</v>
      </c>
      <c r="B45" s="92" t="s">
        <v>99</v>
      </c>
      <c r="C45" s="91">
        <v>63031</v>
      </c>
    </row>
    <row r="46" spans="1:3">
      <c r="A46" s="92" t="s">
        <v>580</v>
      </c>
      <c r="B46" s="92" t="s">
        <v>101</v>
      </c>
      <c r="C46" s="91">
        <v>11969</v>
      </c>
    </row>
    <row r="47" spans="1:3">
      <c r="A47" s="94" t="s">
        <v>880</v>
      </c>
      <c r="B47" s="94" t="s">
        <v>5</v>
      </c>
      <c r="C47" s="93">
        <v>202154</v>
      </c>
    </row>
    <row r="48" spans="1:3">
      <c r="A48" s="92" t="s">
        <v>580</v>
      </c>
      <c r="B48" s="92" t="s">
        <v>101</v>
      </c>
      <c r="C48" s="91">
        <v>148819</v>
      </c>
    </row>
    <row r="49" spans="1:3">
      <c r="A49" s="92" t="s">
        <v>574</v>
      </c>
      <c r="B49" s="92" t="s">
        <v>107</v>
      </c>
      <c r="C49" s="91">
        <v>53335</v>
      </c>
    </row>
    <row r="50" spans="1:3">
      <c r="A50" s="94" t="s">
        <v>879</v>
      </c>
      <c r="B50" s="94" t="s">
        <v>5</v>
      </c>
      <c r="C50" s="93">
        <v>279978</v>
      </c>
    </row>
    <row r="51" spans="1:3">
      <c r="A51" s="92" t="s">
        <v>580</v>
      </c>
      <c r="B51" s="92" t="s">
        <v>101</v>
      </c>
      <c r="C51" s="91">
        <v>279978</v>
      </c>
    </row>
    <row r="52" spans="1:3">
      <c r="A52" s="94" t="s">
        <v>878</v>
      </c>
      <c r="B52" s="94" t="s">
        <v>5</v>
      </c>
      <c r="C52" s="93">
        <v>154553</v>
      </c>
    </row>
    <row r="53" spans="1:3">
      <c r="A53" s="92" t="s">
        <v>580</v>
      </c>
      <c r="B53" s="92" t="s">
        <v>101</v>
      </c>
      <c r="C53" s="91">
        <v>154553</v>
      </c>
    </row>
    <row r="54" spans="1:3">
      <c r="A54" s="94" t="s">
        <v>877</v>
      </c>
      <c r="B54" s="94" t="s">
        <v>5</v>
      </c>
      <c r="C54" s="93">
        <v>68683</v>
      </c>
    </row>
    <row r="55" spans="1:3">
      <c r="A55" s="92" t="s">
        <v>580</v>
      </c>
      <c r="B55" s="92" t="s">
        <v>101</v>
      </c>
      <c r="C55" s="91">
        <v>31323</v>
      </c>
    </row>
    <row r="56" spans="1:3">
      <c r="A56" s="92" t="s">
        <v>609</v>
      </c>
      <c r="B56" s="92" t="s">
        <v>103</v>
      </c>
      <c r="C56" s="91">
        <v>8646</v>
      </c>
    </row>
    <row r="57" spans="1:3">
      <c r="A57" s="92" t="s">
        <v>574</v>
      </c>
      <c r="B57" s="92" t="s">
        <v>107</v>
      </c>
      <c r="C57" s="91">
        <v>28714</v>
      </c>
    </row>
    <row r="58" spans="1:3">
      <c r="A58" s="94" t="s">
        <v>876</v>
      </c>
      <c r="B58" s="94" t="s">
        <v>5</v>
      </c>
      <c r="C58" s="93">
        <v>63496</v>
      </c>
    </row>
    <row r="59" spans="1:3">
      <c r="A59" s="92" t="s">
        <v>584</v>
      </c>
      <c r="B59" s="92" t="s">
        <v>99</v>
      </c>
      <c r="C59" s="91">
        <v>53352</v>
      </c>
    </row>
    <row r="60" spans="1:3">
      <c r="A60" s="92" t="s">
        <v>580</v>
      </c>
      <c r="B60" s="92" t="s">
        <v>101</v>
      </c>
      <c r="C60" s="91">
        <v>10144</v>
      </c>
    </row>
    <row r="61" spans="1:3">
      <c r="A61" s="94" t="s">
        <v>875</v>
      </c>
      <c r="B61" s="94" t="s">
        <v>5</v>
      </c>
      <c r="C61" s="93">
        <v>75374</v>
      </c>
    </row>
    <row r="62" spans="1:3">
      <c r="A62" s="92" t="s">
        <v>584</v>
      </c>
      <c r="B62" s="92" t="s">
        <v>99</v>
      </c>
      <c r="C62" s="91">
        <v>64072</v>
      </c>
    </row>
    <row r="63" spans="1:3">
      <c r="A63" s="92" t="s">
        <v>580</v>
      </c>
      <c r="B63" s="92" t="s">
        <v>101</v>
      </c>
      <c r="C63" s="91">
        <v>11102</v>
      </c>
    </row>
    <row r="64" spans="1:3">
      <c r="A64" s="92" t="s">
        <v>574</v>
      </c>
      <c r="B64" s="92" t="s">
        <v>107</v>
      </c>
      <c r="C64" s="91">
        <v>200</v>
      </c>
    </row>
    <row r="65" spans="1:3">
      <c r="A65" s="94" t="s">
        <v>874</v>
      </c>
      <c r="B65" s="94" t="s">
        <v>5</v>
      </c>
      <c r="C65" s="93">
        <v>10271</v>
      </c>
    </row>
    <row r="66" spans="1:3">
      <c r="A66" s="92" t="s">
        <v>580</v>
      </c>
      <c r="B66" s="92" t="s">
        <v>101</v>
      </c>
      <c r="C66" s="91">
        <v>10271</v>
      </c>
    </row>
    <row r="67" spans="1:3">
      <c r="A67" s="94" t="s">
        <v>873</v>
      </c>
      <c r="B67" s="94" t="s">
        <v>5</v>
      </c>
      <c r="C67" s="93">
        <v>63145</v>
      </c>
    </row>
    <row r="68" spans="1:3">
      <c r="A68" s="92" t="s">
        <v>584</v>
      </c>
      <c r="B68" s="92" t="s">
        <v>99</v>
      </c>
      <c r="C68" s="91">
        <v>17168</v>
      </c>
    </row>
    <row r="69" spans="1:3">
      <c r="A69" s="92" t="s">
        <v>580</v>
      </c>
      <c r="B69" s="92" t="s">
        <v>101</v>
      </c>
      <c r="C69" s="91">
        <v>45977</v>
      </c>
    </row>
    <row r="70" spans="1:3">
      <c r="A70" s="94" t="s">
        <v>872</v>
      </c>
      <c r="B70" s="94" t="s">
        <v>5</v>
      </c>
      <c r="C70" s="93">
        <v>22135</v>
      </c>
    </row>
    <row r="71" spans="1:3">
      <c r="A71" s="92" t="s">
        <v>584</v>
      </c>
      <c r="B71" s="92" t="s">
        <v>99</v>
      </c>
      <c r="C71" s="91">
        <v>12114</v>
      </c>
    </row>
    <row r="72" spans="1:3">
      <c r="A72" s="92" t="s">
        <v>580</v>
      </c>
      <c r="B72" s="92" t="s">
        <v>101</v>
      </c>
      <c r="C72" s="91">
        <v>10021</v>
      </c>
    </row>
    <row r="73" spans="1:3">
      <c r="A73" s="94" t="s">
        <v>871</v>
      </c>
      <c r="B73" s="94" t="s">
        <v>5</v>
      </c>
      <c r="C73" s="93">
        <v>32217</v>
      </c>
    </row>
    <row r="74" spans="1:3">
      <c r="A74" s="92" t="s">
        <v>584</v>
      </c>
      <c r="B74" s="92" t="s">
        <v>99</v>
      </c>
      <c r="C74" s="91">
        <v>22613</v>
      </c>
    </row>
    <row r="75" spans="1:3">
      <c r="A75" s="92" t="s">
        <v>580</v>
      </c>
      <c r="B75" s="92" t="s">
        <v>101</v>
      </c>
      <c r="C75" s="91">
        <v>8104</v>
      </c>
    </row>
    <row r="76" spans="1:3">
      <c r="A76" s="92" t="s">
        <v>574</v>
      </c>
      <c r="B76" s="92" t="s">
        <v>107</v>
      </c>
      <c r="C76" s="91">
        <v>1500</v>
      </c>
    </row>
    <row r="77" spans="1:3">
      <c r="A77" s="94" t="s">
        <v>870</v>
      </c>
      <c r="B77" s="94" t="s">
        <v>5</v>
      </c>
      <c r="C77" s="93">
        <v>336</v>
      </c>
    </row>
    <row r="78" spans="1:3">
      <c r="A78" s="92" t="s">
        <v>580</v>
      </c>
      <c r="B78" s="92" t="s">
        <v>101</v>
      </c>
      <c r="C78" s="91">
        <v>336</v>
      </c>
    </row>
    <row r="79" spans="1:3">
      <c r="A79" s="94" t="s">
        <v>869</v>
      </c>
      <c r="B79" s="94" t="s">
        <v>5</v>
      </c>
      <c r="C79" s="93">
        <v>77314</v>
      </c>
    </row>
    <row r="80" spans="1:3">
      <c r="A80" s="92" t="s">
        <v>580</v>
      </c>
      <c r="B80" s="92" t="s">
        <v>101</v>
      </c>
      <c r="C80" s="91">
        <v>77314</v>
      </c>
    </row>
    <row r="81" spans="1:3">
      <c r="A81" s="94" t="s">
        <v>868</v>
      </c>
      <c r="B81" s="94" t="s">
        <v>5</v>
      </c>
      <c r="C81" s="93">
        <v>7241</v>
      </c>
    </row>
    <row r="82" spans="1:3">
      <c r="A82" s="92" t="s">
        <v>580</v>
      </c>
      <c r="B82" s="92" t="s">
        <v>101</v>
      </c>
      <c r="C82" s="91">
        <v>7241</v>
      </c>
    </row>
    <row r="83" spans="1:3">
      <c r="A83" s="94" t="s">
        <v>867</v>
      </c>
      <c r="B83" s="94" t="s">
        <v>5</v>
      </c>
      <c r="C83" s="93">
        <v>40668</v>
      </c>
    </row>
    <row r="84" spans="1:3">
      <c r="A84" s="92" t="s">
        <v>584</v>
      </c>
      <c r="B84" s="92" t="s">
        <v>99</v>
      </c>
      <c r="C84" s="91">
        <v>26807</v>
      </c>
    </row>
    <row r="85" spans="1:3">
      <c r="A85" s="92" t="s">
        <v>580</v>
      </c>
      <c r="B85" s="92" t="s">
        <v>101</v>
      </c>
      <c r="C85" s="91">
        <v>13861</v>
      </c>
    </row>
    <row r="86" spans="1:3">
      <c r="A86" s="94" t="s">
        <v>866</v>
      </c>
      <c r="B86" s="94" t="s">
        <v>5</v>
      </c>
      <c r="C86" s="93">
        <v>1812</v>
      </c>
    </row>
    <row r="87" spans="1:3">
      <c r="A87" s="92" t="s">
        <v>580</v>
      </c>
      <c r="B87" s="92" t="s">
        <v>101</v>
      </c>
      <c r="C87" s="91">
        <v>1812</v>
      </c>
    </row>
    <row r="88" spans="1:3">
      <c r="A88" s="94" t="s">
        <v>865</v>
      </c>
      <c r="B88" s="94" t="s">
        <v>5</v>
      </c>
      <c r="C88" s="93">
        <v>24388</v>
      </c>
    </row>
    <row r="89" spans="1:3">
      <c r="A89" s="92" t="s">
        <v>584</v>
      </c>
      <c r="B89" s="92" t="s">
        <v>99</v>
      </c>
      <c r="C89" s="91">
        <v>18020</v>
      </c>
    </row>
    <row r="90" spans="1:3">
      <c r="A90" s="92" t="s">
        <v>580</v>
      </c>
      <c r="B90" s="92" t="s">
        <v>101</v>
      </c>
      <c r="C90" s="91">
        <v>4468</v>
      </c>
    </row>
    <row r="91" spans="1:3">
      <c r="A91" s="92" t="s">
        <v>574</v>
      </c>
      <c r="B91" s="92" t="s">
        <v>107</v>
      </c>
      <c r="C91" s="91">
        <v>1900</v>
      </c>
    </row>
    <row r="92" spans="1:3">
      <c r="A92" s="94" t="s">
        <v>864</v>
      </c>
      <c r="B92" s="94" t="s">
        <v>5</v>
      </c>
      <c r="C92" s="93">
        <v>94183</v>
      </c>
    </row>
    <row r="93" spans="1:3">
      <c r="A93" s="92" t="s">
        <v>584</v>
      </c>
      <c r="B93" s="92" t="s">
        <v>99</v>
      </c>
      <c r="C93" s="91">
        <v>75657</v>
      </c>
    </row>
    <row r="94" spans="1:3">
      <c r="A94" s="92" t="s">
        <v>580</v>
      </c>
      <c r="B94" s="92" t="s">
        <v>101</v>
      </c>
      <c r="C94" s="91">
        <v>18526</v>
      </c>
    </row>
    <row r="95" spans="1:3">
      <c r="A95" s="94" t="s">
        <v>863</v>
      </c>
      <c r="B95" s="94" t="s">
        <v>5</v>
      </c>
      <c r="C95" s="93">
        <v>177515</v>
      </c>
    </row>
    <row r="96" spans="1:3">
      <c r="A96" s="92" t="s">
        <v>584</v>
      </c>
      <c r="B96" s="92" t="s">
        <v>99</v>
      </c>
      <c r="C96" s="91">
        <v>166438</v>
      </c>
    </row>
    <row r="97" spans="1:3">
      <c r="A97" s="92" t="s">
        <v>580</v>
      </c>
      <c r="B97" s="92" t="s">
        <v>101</v>
      </c>
      <c r="C97" s="91">
        <v>11077</v>
      </c>
    </row>
    <row r="98" spans="1:3" ht="22.5">
      <c r="A98" s="94" t="s">
        <v>862</v>
      </c>
      <c r="B98" s="94" t="s">
        <v>5</v>
      </c>
      <c r="C98" s="93">
        <v>3518</v>
      </c>
    </row>
    <row r="99" spans="1:3">
      <c r="A99" s="92" t="s">
        <v>580</v>
      </c>
      <c r="B99" s="92" t="s">
        <v>101</v>
      </c>
      <c r="C99" s="91">
        <v>1718</v>
      </c>
    </row>
    <row r="100" spans="1:3">
      <c r="A100" s="92" t="s">
        <v>574</v>
      </c>
      <c r="B100" s="92" t="s">
        <v>107</v>
      </c>
      <c r="C100" s="91">
        <v>1800</v>
      </c>
    </row>
    <row r="101" spans="1:3">
      <c r="A101" s="94" t="s">
        <v>861</v>
      </c>
      <c r="B101" s="94" t="s">
        <v>5</v>
      </c>
      <c r="C101" s="93">
        <v>21160</v>
      </c>
    </row>
    <row r="102" spans="1:3">
      <c r="A102" s="92" t="s">
        <v>584</v>
      </c>
      <c r="B102" s="92" t="s">
        <v>99</v>
      </c>
      <c r="C102" s="91">
        <v>12533</v>
      </c>
    </row>
    <row r="103" spans="1:3">
      <c r="A103" s="92" t="s">
        <v>580</v>
      </c>
      <c r="B103" s="92" t="s">
        <v>101</v>
      </c>
      <c r="C103" s="91">
        <v>7877</v>
      </c>
    </row>
    <row r="104" spans="1:3">
      <c r="A104" s="92" t="s">
        <v>574</v>
      </c>
      <c r="B104" s="92" t="s">
        <v>107</v>
      </c>
      <c r="C104" s="91">
        <v>750</v>
      </c>
    </row>
    <row r="105" spans="1:3">
      <c r="A105" s="94" t="s">
        <v>860</v>
      </c>
      <c r="B105" s="94" t="s">
        <v>5</v>
      </c>
      <c r="C105" s="93">
        <v>24994</v>
      </c>
    </row>
    <row r="106" spans="1:3">
      <c r="A106" s="92" t="s">
        <v>584</v>
      </c>
      <c r="B106" s="92" t="s">
        <v>99</v>
      </c>
      <c r="C106" s="91">
        <v>16783</v>
      </c>
    </row>
    <row r="107" spans="1:3">
      <c r="A107" s="92" t="s">
        <v>580</v>
      </c>
      <c r="B107" s="92" t="s">
        <v>101</v>
      </c>
      <c r="C107" s="91">
        <v>7251</v>
      </c>
    </row>
    <row r="108" spans="1:3">
      <c r="A108" s="92" t="s">
        <v>616</v>
      </c>
      <c r="B108" s="92" t="s">
        <v>109</v>
      </c>
      <c r="C108" s="91">
        <v>960</v>
      </c>
    </row>
    <row r="109" spans="1:3">
      <c r="A109" s="94" t="s">
        <v>859</v>
      </c>
      <c r="B109" s="94" t="s">
        <v>5</v>
      </c>
      <c r="C109" s="93">
        <v>24858</v>
      </c>
    </row>
    <row r="110" spans="1:3">
      <c r="A110" s="92" t="s">
        <v>584</v>
      </c>
      <c r="B110" s="92" t="s">
        <v>99</v>
      </c>
      <c r="C110" s="91">
        <v>22475</v>
      </c>
    </row>
    <row r="111" spans="1:3">
      <c r="A111" s="92" t="s">
        <v>580</v>
      </c>
      <c r="B111" s="92" t="s">
        <v>101</v>
      </c>
      <c r="C111" s="91">
        <v>2383</v>
      </c>
    </row>
    <row r="112" spans="1:3">
      <c r="A112" s="94" t="s">
        <v>858</v>
      </c>
      <c r="B112" s="94" t="s">
        <v>5</v>
      </c>
      <c r="C112" s="93">
        <v>4044</v>
      </c>
    </row>
    <row r="113" spans="1:3">
      <c r="A113" s="92" t="s">
        <v>580</v>
      </c>
      <c r="B113" s="92" t="s">
        <v>101</v>
      </c>
      <c r="C113" s="91">
        <v>4044</v>
      </c>
    </row>
    <row r="114" spans="1:3">
      <c r="A114" s="94" t="s">
        <v>857</v>
      </c>
      <c r="B114" s="94" t="s">
        <v>5</v>
      </c>
      <c r="C114" s="93">
        <v>260574</v>
      </c>
    </row>
    <row r="115" spans="1:3">
      <c r="A115" s="92" t="s">
        <v>580</v>
      </c>
      <c r="B115" s="92" t="s">
        <v>101</v>
      </c>
      <c r="C115" s="91">
        <v>79490</v>
      </c>
    </row>
    <row r="116" spans="1:3">
      <c r="A116" s="92" t="s">
        <v>574</v>
      </c>
      <c r="B116" s="92" t="s">
        <v>107</v>
      </c>
      <c r="C116" s="91">
        <v>181084</v>
      </c>
    </row>
    <row r="117" spans="1:3">
      <c r="A117" s="94" t="s">
        <v>856</v>
      </c>
      <c r="B117" s="94" t="s">
        <v>5</v>
      </c>
      <c r="C117" s="93">
        <v>13159</v>
      </c>
    </row>
    <row r="118" spans="1:3">
      <c r="A118" s="92" t="s">
        <v>580</v>
      </c>
      <c r="B118" s="92" t="s">
        <v>101</v>
      </c>
      <c r="C118" s="91">
        <v>13159</v>
      </c>
    </row>
    <row r="119" spans="1:3">
      <c r="A119" s="94" t="s">
        <v>855</v>
      </c>
      <c r="B119" s="94" t="s">
        <v>5</v>
      </c>
      <c r="C119" s="93">
        <v>184244</v>
      </c>
    </row>
    <row r="120" spans="1:3">
      <c r="A120" s="92" t="s">
        <v>584</v>
      </c>
      <c r="B120" s="92" t="s">
        <v>99</v>
      </c>
      <c r="C120" s="91">
        <v>110288</v>
      </c>
    </row>
    <row r="121" spans="1:3">
      <c r="A121" s="92" t="s">
        <v>580</v>
      </c>
      <c r="B121" s="92" t="s">
        <v>101</v>
      </c>
      <c r="C121" s="91">
        <v>70456</v>
      </c>
    </row>
    <row r="122" spans="1:3">
      <c r="A122" s="92" t="s">
        <v>574</v>
      </c>
      <c r="B122" s="92" t="s">
        <v>107</v>
      </c>
      <c r="C122" s="91">
        <v>1500</v>
      </c>
    </row>
    <row r="123" spans="1:3">
      <c r="A123" s="92" t="s">
        <v>616</v>
      </c>
      <c r="B123" s="92" t="s">
        <v>109</v>
      </c>
      <c r="C123" s="91">
        <v>2000</v>
      </c>
    </row>
    <row r="124" spans="1:3">
      <c r="A124" s="94" t="s">
        <v>854</v>
      </c>
      <c r="B124" s="94" t="s">
        <v>5</v>
      </c>
      <c r="C124" s="93">
        <v>384548</v>
      </c>
    </row>
    <row r="125" spans="1:3">
      <c r="A125" s="92" t="s">
        <v>584</v>
      </c>
      <c r="B125" s="92" t="s">
        <v>99</v>
      </c>
      <c r="C125" s="91">
        <v>384548</v>
      </c>
    </row>
    <row r="126" spans="1:3">
      <c r="A126" s="94" t="s">
        <v>853</v>
      </c>
      <c r="B126" s="94" t="s">
        <v>5</v>
      </c>
      <c r="C126" s="93">
        <v>21232</v>
      </c>
    </row>
    <row r="127" spans="1:3">
      <c r="A127" s="92" t="s">
        <v>584</v>
      </c>
      <c r="B127" s="92" t="s">
        <v>99</v>
      </c>
      <c r="C127" s="91">
        <v>21232</v>
      </c>
    </row>
    <row r="128" spans="1:3">
      <c r="A128" s="94" t="s">
        <v>852</v>
      </c>
      <c r="B128" s="94" t="s">
        <v>5</v>
      </c>
      <c r="C128" s="93">
        <v>16285</v>
      </c>
    </row>
    <row r="129" spans="1:3">
      <c r="A129" s="92" t="s">
        <v>580</v>
      </c>
      <c r="B129" s="92" t="s">
        <v>101</v>
      </c>
      <c r="C129" s="91">
        <v>16285</v>
      </c>
    </row>
    <row r="130" spans="1:3">
      <c r="A130" s="94" t="s">
        <v>851</v>
      </c>
      <c r="B130" s="94" t="s">
        <v>5</v>
      </c>
      <c r="C130" s="93">
        <v>21805</v>
      </c>
    </row>
    <row r="131" spans="1:3">
      <c r="A131" s="92" t="s">
        <v>584</v>
      </c>
      <c r="B131" s="92" t="s">
        <v>99</v>
      </c>
      <c r="C131" s="91">
        <v>3857</v>
      </c>
    </row>
    <row r="132" spans="1:3">
      <c r="A132" s="92" t="s">
        <v>580</v>
      </c>
      <c r="B132" s="92" t="s">
        <v>101</v>
      </c>
      <c r="C132" s="91">
        <v>17948</v>
      </c>
    </row>
    <row r="133" spans="1:3">
      <c r="A133" s="94" t="s">
        <v>850</v>
      </c>
      <c r="B133" s="94" t="s">
        <v>5</v>
      </c>
      <c r="C133" s="93">
        <v>10456</v>
      </c>
    </row>
    <row r="134" spans="1:3">
      <c r="A134" s="92" t="s">
        <v>584</v>
      </c>
      <c r="B134" s="92" t="s">
        <v>99</v>
      </c>
      <c r="C134" s="91">
        <v>10456</v>
      </c>
    </row>
    <row r="135" spans="1:3">
      <c r="A135" s="94" t="s">
        <v>849</v>
      </c>
      <c r="B135" s="94" t="s">
        <v>5</v>
      </c>
      <c r="C135" s="93">
        <v>38099</v>
      </c>
    </row>
    <row r="136" spans="1:3">
      <c r="A136" s="92" t="s">
        <v>580</v>
      </c>
      <c r="B136" s="92" t="s">
        <v>101</v>
      </c>
      <c r="C136" s="91">
        <v>38099</v>
      </c>
    </row>
    <row r="137" spans="1:3">
      <c r="A137" s="94" t="s">
        <v>848</v>
      </c>
      <c r="B137" s="94" t="s">
        <v>5</v>
      </c>
      <c r="C137" s="93">
        <v>104898</v>
      </c>
    </row>
    <row r="138" spans="1:3">
      <c r="A138" s="92" t="s">
        <v>584</v>
      </c>
      <c r="B138" s="92" t="s">
        <v>99</v>
      </c>
      <c r="C138" s="91">
        <v>79530</v>
      </c>
    </row>
    <row r="139" spans="1:3">
      <c r="A139" s="92" t="s">
        <v>580</v>
      </c>
      <c r="B139" s="92" t="s">
        <v>101</v>
      </c>
      <c r="C139" s="91">
        <v>24803</v>
      </c>
    </row>
    <row r="140" spans="1:3">
      <c r="A140" s="92" t="s">
        <v>574</v>
      </c>
      <c r="B140" s="92" t="s">
        <v>107</v>
      </c>
      <c r="C140" s="91">
        <v>565</v>
      </c>
    </row>
    <row r="141" spans="1:3">
      <c r="A141" s="94" t="s">
        <v>847</v>
      </c>
      <c r="B141" s="94" t="s">
        <v>5</v>
      </c>
      <c r="C141" s="93">
        <v>55049</v>
      </c>
    </row>
    <row r="142" spans="1:3">
      <c r="A142" s="92" t="s">
        <v>584</v>
      </c>
      <c r="B142" s="92" t="s">
        <v>99</v>
      </c>
      <c r="C142" s="91">
        <v>55049</v>
      </c>
    </row>
    <row r="143" spans="1:3">
      <c r="A143" s="94" t="s">
        <v>846</v>
      </c>
      <c r="B143" s="94" t="s">
        <v>5</v>
      </c>
      <c r="C143" s="93">
        <v>135801</v>
      </c>
    </row>
    <row r="144" spans="1:3">
      <c r="A144" s="92" t="s">
        <v>584</v>
      </c>
      <c r="B144" s="92" t="s">
        <v>99</v>
      </c>
      <c r="C144" s="91">
        <v>135801</v>
      </c>
    </row>
    <row r="145" spans="1:3">
      <c r="A145" s="94" t="s">
        <v>845</v>
      </c>
      <c r="B145" s="94" t="s">
        <v>5</v>
      </c>
      <c r="C145" s="93">
        <v>51302</v>
      </c>
    </row>
    <row r="146" spans="1:3">
      <c r="A146" s="92" t="s">
        <v>580</v>
      </c>
      <c r="B146" s="92" t="s">
        <v>101</v>
      </c>
      <c r="C146" s="91">
        <v>51302</v>
      </c>
    </row>
    <row r="147" spans="1:3">
      <c r="A147" s="94" t="s">
        <v>844</v>
      </c>
      <c r="B147" s="94" t="s">
        <v>5</v>
      </c>
      <c r="C147" s="93">
        <v>51415</v>
      </c>
    </row>
    <row r="148" spans="1:3">
      <c r="A148" s="92" t="s">
        <v>584</v>
      </c>
      <c r="B148" s="92" t="s">
        <v>99</v>
      </c>
      <c r="C148" s="91">
        <v>28507</v>
      </c>
    </row>
    <row r="149" spans="1:3">
      <c r="A149" s="92" t="s">
        <v>580</v>
      </c>
      <c r="B149" s="92" t="s">
        <v>101</v>
      </c>
      <c r="C149" s="91">
        <v>22908</v>
      </c>
    </row>
    <row r="150" spans="1:3">
      <c r="A150" s="94" t="s">
        <v>843</v>
      </c>
      <c r="B150" s="94" t="s">
        <v>5</v>
      </c>
      <c r="C150" s="93">
        <v>8863</v>
      </c>
    </row>
    <row r="151" spans="1:3">
      <c r="A151" s="92" t="s">
        <v>584</v>
      </c>
      <c r="B151" s="92" t="s">
        <v>99</v>
      </c>
      <c r="C151" s="91">
        <v>4000</v>
      </c>
    </row>
    <row r="152" spans="1:3">
      <c r="A152" s="92" t="s">
        <v>580</v>
      </c>
      <c r="B152" s="92" t="s">
        <v>101</v>
      </c>
      <c r="C152" s="91">
        <v>4863</v>
      </c>
    </row>
    <row r="153" spans="1:3">
      <c r="A153" s="94" t="s">
        <v>842</v>
      </c>
      <c r="B153" s="94" t="s">
        <v>5</v>
      </c>
      <c r="C153" s="93">
        <v>33796</v>
      </c>
    </row>
    <row r="154" spans="1:3">
      <c r="A154" s="92" t="s">
        <v>584</v>
      </c>
      <c r="B154" s="92" t="s">
        <v>99</v>
      </c>
      <c r="C154" s="91">
        <v>24071</v>
      </c>
    </row>
    <row r="155" spans="1:3">
      <c r="A155" s="92" t="s">
        <v>580</v>
      </c>
      <c r="B155" s="92" t="s">
        <v>101</v>
      </c>
      <c r="C155" s="91">
        <v>7325</v>
      </c>
    </row>
    <row r="156" spans="1:3">
      <c r="A156" s="92" t="s">
        <v>574</v>
      </c>
      <c r="B156" s="92" t="s">
        <v>107</v>
      </c>
      <c r="C156" s="91">
        <v>2400</v>
      </c>
    </row>
    <row r="157" spans="1:3">
      <c r="A157" s="94" t="s">
        <v>841</v>
      </c>
      <c r="B157" s="94" t="s">
        <v>5</v>
      </c>
      <c r="C157" s="93">
        <v>30715</v>
      </c>
    </row>
    <row r="158" spans="1:3">
      <c r="A158" s="92" t="s">
        <v>584</v>
      </c>
      <c r="B158" s="92" t="s">
        <v>99</v>
      </c>
      <c r="C158" s="91">
        <v>14464</v>
      </c>
    </row>
    <row r="159" spans="1:3">
      <c r="A159" s="92" t="s">
        <v>580</v>
      </c>
      <c r="B159" s="92" t="s">
        <v>101</v>
      </c>
      <c r="C159" s="91">
        <v>16251</v>
      </c>
    </row>
    <row r="160" spans="1:3">
      <c r="A160" s="94" t="s">
        <v>840</v>
      </c>
      <c r="B160" s="94" t="s">
        <v>5</v>
      </c>
      <c r="C160" s="93">
        <v>108433</v>
      </c>
    </row>
    <row r="161" spans="1:3">
      <c r="A161" s="92" t="s">
        <v>584</v>
      </c>
      <c r="B161" s="92" t="s">
        <v>99</v>
      </c>
      <c r="C161" s="91">
        <v>108433</v>
      </c>
    </row>
    <row r="162" spans="1:3">
      <c r="A162" s="94" t="s">
        <v>839</v>
      </c>
      <c r="B162" s="94" t="s">
        <v>5</v>
      </c>
      <c r="C162" s="93">
        <v>7387</v>
      </c>
    </row>
    <row r="163" spans="1:3">
      <c r="A163" s="92" t="s">
        <v>584</v>
      </c>
      <c r="B163" s="92" t="s">
        <v>99</v>
      </c>
      <c r="C163" s="91">
        <v>248</v>
      </c>
    </row>
    <row r="164" spans="1:3">
      <c r="A164" s="92" t="s">
        <v>580</v>
      </c>
      <c r="B164" s="92" t="s">
        <v>101</v>
      </c>
      <c r="C164" s="91">
        <v>7139</v>
      </c>
    </row>
    <row r="165" spans="1:3">
      <c r="A165" s="94" t="s">
        <v>838</v>
      </c>
      <c r="B165" s="94" t="s">
        <v>5</v>
      </c>
      <c r="C165" s="93">
        <v>38034</v>
      </c>
    </row>
    <row r="166" spans="1:3">
      <c r="A166" s="92" t="s">
        <v>584</v>
      </c>
      <c r="B166" s="92" t="s">
        <v>99</v>
      </c>
      <c r="C166" s="91">
        <v>38034</v>
      </c>
    </row>
    <row r="167" spans="1:3">
      <c r="A167" s="94" t="s">
        <v>837</v>
      </c>
      <c r="B167" s="94" t="s">
        <v>5</v>
      </c>
      <c r="C167" s="93">
        <v>13974</v>
      </c>
    </row>
    <row r="168" spans="1:3">
      <c r="A168" s="92" t="s">
        <v>584</v>
      </c>
      <c r="B168" s="92" t="s">
        <v>99</v>
      </c>
      <c r="C168" s="91">
        <v>7564</v>
      </c>
    </row>
    <row r="169" spans="1:3">
      <c r="A169" s="92" t="s">
        <v>580</v>
      </c>
      <c r="B169" s="92" t="s">
        <v>101</v>
      </c>
      <c r="C169" s="91">
        <v>6410</v>
      </c>
    </row>
    <row r="170" spans="1:3">
      <c r="A170" s="94" t="s">
        <v>836</v>
      </c>
      <c r="B170" s="94" t="s">
        <v>5</v>
      </c>
      <c r="C170" s="93">
        <v>50</v>
      </c>
    </row>
    <row r="171" spans="1:3">
      <c r="A171" s="92" t="s">
        <v>580</v>
      </c>
      <c r="B171" s="92" t="s">
        <v>101</v>
      </c>
      <c r="C171" s="91">
        <v>50</v>
      </c>
    </row>
    <row r="172" spans="1:3">
      <c r="A172" s="94" t="s">
        <v>835</v>
      </c>
      <c r="B172" s="94" t="s">
        <v>5</v>
      </c>
      <c r="C172" s="93">
        <v>83136</v>
      </c>
    </row>
    <row r="173" spans="1:3">
      <c r="A173" s="92" t="s">
        <v>584</v>
      </c>
      <c r="B173" s="92" t="s">
        <v>99</v>
      </c>
      <c r="C173" s="91">
        <v>56906</v>
      </c>
    </row>
    <row r="174" spans="1:3">
      <c r="A174" s="92" t="s">
        <v>580</v>
      </c>
      <c r="B174" s="92" t="s">
        <v>101</v>
      </c>
      <c r="C174" s="91">
        <v>26230</v>
      </c>
    </row>
    <row r="175" spans="1:3">
      <c r="A175" s="94" t="s">
        <v>834</v>
      </c>
      <c r="B175" s="94" t="s">
        <v>5</v>
      </c>
      <c r="C175" s="93">
        <v>62577</v>
      </c>
    </row>
    <row r="176" spans="1:3">
      <c r="A176" s="92" t="s">
        <v>584</v>
      </c>
      <c r="B176" s="92" t="s">
        <v>99</v>
      </c>
      <c r="C176" s="91">
        <v>56861</v>
      </c>
    </row>
    <row r="177" spans="1:3">
      <c r="A177" s="92" t="s">
        <v>580</v>
      </c>
      <c r="B177" s="92" t="s">
        <v>101</v>
      </c>
      <c r="C177" s="91">
        <v>5316</v>
      </c>
    </row>
    <row r="178" spans="1:3">
      <c r="A178" s="92" t="s">
        <v>574</v>
      </c>
      <c r="B178" s="92" t="s">
        <v>107</v>
      </c>
      <c r="C178" s="91">
        <v>400</v>
      </c>
    </row>
    <row r="179" spans="1:3">
      <c r="A179" s="94" t="s">
        <v>833</v>
      </c>
      <c r="B179" s="94" t="s">
        <v>5</v>
      </c>
      <c r="C179" s="93">
        <v>5837</v>
      </c>
    </row>
    <row r="180" spans="1:3">
      <c r="A180" s="92" t="s">
        <v>580</v>
      </c>
      <c r="B180" s="92" t="s">
        <v>101</v>
      </c>
      <c r="C180" s="91">
        <v>5837</v>
      </c>
    </row>
    <row r="181" spans="1:3">
      <c r="A181" s="94" t="s">
        <v>832</v>
      </c>
      <c r="B181" s="94" t="s">
        <v>5</v>
      </c>
      <c r="C181" s="93">
        <v>1563</v>
      </c>
    </row>
    <row r="182" spans="1:3">
      <c r="A182" s="92" t="s">
        <v>580</v>
      </c>
      <c r="B182" s="92" t="s">
        <v>101</v>
      </c>
      <c r="C182" s="91">
        <v>1563</v>
      </c>
    </row>
    <row r="183" spans="1:3">
      <c r="A183" s="94" t="s">
        <v>831</v>
      </c>
      <c r="B183" s="94" t="s">
        <v>5</v>
      </c>
      <c r="C183" s="93">
        <v>21489</v>
      </c>
    </row>
    <row r="184" spans="1:3">
      <c r="A184" s="92" t="s">
        <v>584</v>
      </c>
      <c r="B184" s="92" t="s">
        <v>99</v>
      </c>
      <c r="C184" s="91">
        <v>16783</v>
      </c>
    </row>
    <row r="185" spans="1:3">
      <c r="A185" s="92" t="s">
        <v>580</v>
      </c>
      <c r="B185" s="92" t="s">
        <v>101</v>
      </c>
      <c r="C185" s="91">
        <v>4606</v>
      </c>
    </row>
    <row r="186" spans="1:3">
      <c r="A186" s="92" t="s">
        <v>616</v>
      </c>
      <c r="B186" s="92" t="s">
        <v>109</v>
      </c>
      <c r="C186" s="91">
        <v>100</v>
      </c>
    </row>
    <row r="187" spans="1:3">
      <c r="A187" s="94" t="s">
        <v>830</v>
      </c>
      <c r="B187" s="94" t="s">
        <v>5</v>
      </c>
      <c r="C187" s="93">
        <v>27699</v>
      </c>
    </row>
    <row r="188" spans="1:3">
      <c r="A188" s="92" t="s">
        <v>584</v>
      </c>
      <c r="B188" s="92" t="s">
        <v>99</v>
      </c>
      <c r="C188" s="91">
        <v>12533</v>
      </c>
    </row>
    <row r="189" spans="1:3">
      <c r="A189" s="92" t="s">
        <v>580</v>
      </c>
      <c r="B189" s="92" t="s">
        <v>101</v>
      </c>
      <c r="C189" s="91">
        <v>15166</v>
      </c>
    </row>
    <row r="190" spans="1:3">
      <c r="A190" s="94" t="s">
        <v>829</v>
      </c>
      <c r="B190" s="94" t="s">
        <v>5</v>
      </c>
      <c r="C190" s="93">
        <v>81818</v>
      </c>
    </row>
    <row r="191" spans="1:3">
      <c r="A191" s="92" t="s">
        <v>580</v>
      </c>
      <c r="B191" s="92" t="s">
        <v>101</v>
      </c>
      <c r="C191" s="91">
        <v>81818</v>
      </c>
    </row>
    <row r="192" spans="1:3">
      <c r="A192" s="94" t="s">
        <v>828</v>
      </c>
      <c r="B192" s="94" t="s">
        <v>5</v>
      </c>
      <c r="C192" s="93">
        <v>20286</v>
      </c>
    </row>
    <row r="193" spans="1:3">
      <c r="A193" s="92" t="s">
        <v>580</v>
      </c>
      <c r="B193" s="92" t="s">
        <v>101</v>
      </c>
      <c r="C193" s="91">
        <v>9461</v>
      </c>
    </row>
    <row r="194" spans="1:3">
      <c r="A194" s="92" t="s">
        <v>574</v>
      </c>
      <c r="B194" s="92" t="s">
        <v>107</v>
      </c>
      <c r="C194" s="91">
        <v>10825</v>
      </c>
    </row>
    <row r="195" spans="1:3">
      <c r="A195" s="94" t="s">
        <v>827</v>
      </c>
      <c r="B195" s="94" t="s">
        <v>5</v>
      </c>
      <c r="C195" s="93">
        <v>231592</v>
      </c>
    </row>
    <row r="196" spans="1:3">
      <c r="A196" s="92" t="s">
        <v>584</v>
      </c>
      <c r="B196" s="92" t="s">
        <v>99</v>
      </c>
      <c r="C196" s="91">
        <v>174802</v>
      </c>
    </row>
    <row r="197" spans="1:3">
      <c r="A197" s="92" t="s">
        <v>580</v>
      </c>
      <c r="B197" s="92" t="s">
        <v>101</v>
      </c>
      <c r="C197" s="91">
        <v>55706</v>
      </c>
    </row>
    <row r="198" spans="1:3">
      <c r="A198" s="92" t="s">
        <v>574</v>
      </c>
      <c r="B198" s="92" t="s">
        <v>107</v>
      </c>
      <c r="C198" s="91">
        <v>100</v>
      </c>
    </row>
    <row r="199" spans="1:3">
      <c r="A199" s="92" t="s">
        <v>616</v>
      </c>
      <c r="B199" s="92" t="s">
        <v>109</v>
      </c>
      <c r="C199" s="91">
        <v>984</v>
      </c>
    </row>
    <row r="200" spans="1:3">
      <c r="A200" s="94" t="s">
        <v>826</v>
      </c>
      <c r="B200" s="94" t="s">
        <v>5</v>
      </c>
      <c r="C200" s="93">
        <v>200692</v>
      </c>
    </row>
    <row r="201" spans="1:3">
      <c r="A201" s="92" t="s">
        <v>584</v>
      </c>
      <c r="B201" s="92" t="s">
        <v>99</v>
      </c>
      <c r="C201" s="91">
        <v>200692</v>
      </c>
    </row>
    <row r="202" spans="1:3">
      <c r="A202" s="94" t="s">
        <v>825</v>
      </c>
      <c r="B202" s="94" t="s">
        <v>5</v>
      </c>
      <c r="C202" s="93">
        <v>52546</v>
      </c>
    </row>
    <row r="203" spans="1:3">
      <c r="A203" s="92" t="s">
        <v>584</v>
      </c>
      <c r="B203" s="92" t="s">
        <v>99</v>
      </c>
      <c r="C203" s="91">
        <v>52546</v>
      </c>
    </row>
    <row r="204" spans="1:3">
      <c r="A204" s="94" t="s">
        <v>824</v>
      </c>
      <c r="B204" s="94" t="s">
        <v>5</v>
      </c>
      <c r="C204" s="93">
        <v>8127</v>
      </c>
    </row>
    <row r="205" spans="1:3">
      <c r="A205" s="92" t="s">
        <v>584</v>
      </c>
      <c r="B205" s="92" t="s">
        <v>99</v>
      </c>
      <c r="C205" s="91">
        <v>8127</v>
      </c>
    </row>
    <row r="206" spans="1:3">
      <c r="A206" s="94" t="s">
        <v>823</v>
      </c>
      <c r="B206" s="94" t="s">
        <v>5</v>
      </c>
      <c r="C206" s="93">
        <v>6041</v>
      </c>
    </row>
    <row r="207" spans="1:3">
      <c r="A207" s="92" t="s">
        <v>580</v>
      </c>
      <c r="B207" s="92" t="s">
        <v>101</v>
      </c>
      <c r="C207" s="91">
        <v>6041</v>
      </c>
    </row>
    <row r="208" spans="1:3">
      <c r="A208" s="94" t="s">
        <v>822</v>
      </c>
      <c r="B208" s="94" t="s">
        <v>5</v>
      </c>
      <c r="C208" s="93">
        <v>967</v>
      </c>
    </row>
    <row r="209" spans="1:3">
      <c r="A209" s="92" t="s">
        <v>580</v>
      </c>
      <c r="B209" s="92" t="s">
        <v>101</v>
      </c>
      <c r="C209" s="91">
        <v>967</v>
      </c>
    </row>
    <row r="210" spans="1:3">
      <c r="A210" s="94" t="s">
        <v>821</v>
      </c>
      <c r="B210" s="94" t="s">
        <v>5</v>
      </c>
      <c r="C210" s="93">
        <v>100915</v>
      </c>
    </row>
    <row r="211" spans="1:3">
      <c r="A211" s="92" t="s">
        <v>584</v>
      </c>
      <c r="B211" s="92" t="s">
        <v>99</v>
      </c>
      <c r="C211" s="91">
        <v>100915</v>
      </c>
    </row>
    <row r="212" spans="1:3">
      <c r="A212" s="94" t="s">
        <v>820</v>
      </c>
      <c r="B212" s="94" t="s">
        <v>5</v>
      </c>
      <c r="C212" s="93">
        <v>25372</v>
      </c>
    </row>
    <row r="213" spans="1:3">
      <c r="A213" s="92" t="s">
        <v>580</v>
      </c>
      <c r="B213" s="92" t="s">
        <v>101</v>
      </c>
      <c r="C213" s="91">
        <v>25372</v>
      </c>
    </row>
    <row r="214" spans="1:3">
      <c r="A214" s="94" t="s">
        <v>819</v>
      </c>
      <c r="B214" s="94" t="s">
        <v>5</v>
      </c>
      <c r="C214" s="93">
        <v>51220</v>
      </c>
    </row>
    <row r="215" spans="1:3">
      <c r="A215" s="92" t="s">
        <v>584</v>
      </c>
      <c r="B215" s="92" t="s">
        <v>99</v>
      </c>
      <c r="C215" s="91">
        <v>32834</v>
      </c>
    </row>
    <row r="216" spans="1:3">
      <c r="A216" s="92" t="s">
        <v>580</v>
      </c>
      <c r="B216" s="92" t="s">
        <v>101</v>
      </c>
      <c r="C216" s="91">
        <v>18386</v>
      </c>
    </row>
    <row r="217" spans="1:3">
      <c r="A217" s="94" t="s">
        <v>818</v>
      </c>
      <c r="B217" s="94" t="s">
        <v>5</v>
      </c>
      <c r="C217" s="93">
        <v>5957</v>
      </c>
    </row>
    <row r="218" spans="1:3">
      <c r="A218" s="92" t="s">
        <v>584</v>
      </c>
      <c r="B218" s="92" t="s">
        <v>99</v>
      </c>
      <c r="C218" s="91">
        <v>2300</v>
      </c>
    </row>
    <row r="219" spans="1:3">
      <c r="A219" s="92" t="s">
        <v>580</v>
      </c>
      <c r="B219" s="92" t="s">
        <v>101</v>
      </c>
      <c r="C219" s="91">
        <v>3657</v>
      </c>
    </row>
    <row r="220" spans="1:3">
      <c r="A220" s="94" t="s">
        <v>817</v>
      </c>
      <c r="B220" s="94" t="s">
        <v>5</v>
      </c>
      <c r="C220" s="93">
        <v>23529</v>
      </c>
    </row>
    <row r="221" spans="1:3">
      <c r="A221" s="92" t="s">
        <v>584</v>
      </c>
      <c r="B221" s="92" t="s">
        <v>99</v>
      </c>
      <c r="C221" s="91">
        <v>17556</v>
      </c>
    </row>
    <row r="222" spans="1:3">
      <c r="A222" s="92" t="s">
        <v>580</v>
      </c>
      <c r="B222" s="92" t="s">
        <v>101</v>
      </c>
      <c r="C222" s="91">
        <v>4023</v>
      </c>
    </row>
    <row r="223" spans="1:3">
      <c r="A223" s="92" t="s">
        <v>574</v>
      </c>
      <c r="B223" s="92" t="s">
        <v>107</v>
      </c>
      <c r="C223" s="91">
        <v>1950</v>
      </c>
    </row>
    <row r="224" spans="1:3">
      <c r="A224" s="94" t="s">
        <v>816</v>
      </c>
      <c r="B224" s="94" t="s">
        <v>5</v>
      </c>
      <c r="C224" s="93">
        <v>66545</v>
      </c>
    </row>
    <row r="225" spans="1:3">
      <c r="A225" s="92" t="s">
        <v>584</v>
      </c>
      <c r="B225" s="92" t="s">
        <v>99</v>
      </c>
      <c r="C225" s="91">
        <v>49758</v>
      </c>
    </row>
    <row r="226" spans="1:3">
      <c r="A226" s="92" t="s">
        <v>580</v>
      </c>
      <c r="B226" s="92" t="s">
        <v>101</v>
      </c>
      <c r="C226" s="91">
        <v>16787</v>
      </c>
    </row>
    <row r="227" spans="1:3">
      <c r="A227" s="94" t="s">
        <v>815</v>
      </c>
      <c r="B227" s="94" t="s">
        <v>5</v>
      </c>
      <c r="C227" s="93">
        <v>80098</v>
      </c>
    </row>
    <row r="228" spans="1:3">
      <c r="A228" s="92" t="s">
        <v>584</v>
      </c>
      <c r="B228" s="92" t="s">
        <v>99</v>
      </c>
      <c r="C228" s="91">
        <v>70303</v>
      </c>
    </row>
    <row r="229" spans="1:3">
      <c r="A229" s="92" t="s">
        <v>580</v>
      </c>
      <c r="B229" s="92" t="s">
        <v>101</v>
      </c>
      <c r="C229" s="91">
        <v>8950</v>
      </c>
    </row>
    <row r="230" spans="1:3">
      <c r="A230" s="92" t="s">
        <v>574</v>
      </c>
      <c r="B230" s="92" t="s">
        <v>107</v>
      </c>
      <c r="C230" s="91">
        <v>845</v>
      </c>
    </row>
    <row r="231" spans="1:3">
      <c r="A231" s="94" t="s">
        <v>814</v>
      </c>
      <c r="B231" s="94" t="s">
        <v>5</v>
      </c>
      <c r="C231" s="93">
        <v>58</v>
      </c>
    </row>
    <row r="232" spans="1:3">
      <c r="A232" s="92" t="s">
        <v>580</v>
      </c>
      <c r="B232" s="92" t="s">
        <v>101</v>
      </c>
      <c r="C232" s="91">
        <v>58</v>
      </c>
    </row>
    <row r="233" spans="1:3">
      <c r="A233" s="94" t="s">
        <v>813</v>
      </c>
      <c r="B233" s="94" t="s">
        <v>5</v>
      </c>
      <c r="C233" s="93">
        <v>9954</v>
      </c>
    </row>
    <row r="234" spans="1:3">
      <c r="A234" s="92" t="s">
        <v>580</v>
      </c>
      <c r="B234" s="92" t="s">
        <v>101</v>
      </c>
      <c r="C234" s="91">
        <v>9954</v>
      </c>
    </row>
    <row r="235" spans="1:3">
      <c r="A235" s="94" t="s">
        <v>812</v>
      </c>
      <c r="B235" s="94" t="s">
        <v>5</v>
      </c>
      <c r="C235" s="93">
        <v>16015</v>
      </c>
    </row>
    <row r="236" spans="1:3">
      <c r="A236" s="92" t="s">
        <v>584</v>
      </c>
      <c r="B236" s="92" t="s">
        <v>99</v>
      </c>
      <c r="C236" s="91">
        <v>10167</v>
      </c>
    </row>
    <row r="237" spans="1:3">
      <c r="A237" s="92" t="s">
        <v>580</v>
      </c>
      <c r="B237" s="92" t="s">
        <v>101</v>
      </c>
      <c r="C237" s="91">
        <v>4964</v>
      </c>
    </row>
    <row r="238" spans="1:3">
      <c r="A238" s="92" t="s">
        <v>616</v>
      </c>
      <c r="B238" s="92" t="s">
        <v>109</v>
      </c>
      <c r="C238" s="91">
        <v>884</v>
      </c>
    </row>
    <row r="239" spans="1:3">
      <c r="A239" s="94" t="s">
        <v>811</v>
      </c>
      <c r="B239" s="94" t="s">
        <v>5</v>
      </c>
      <c r="C239" s="93">
        <v>66675</v>
      </c>
    </row>
    <row r="240" spans="1:3">
      <c r="A240" s="92" t="s">
        <v>580</v>
      </c>
      <c r="B240" s="92" t="s">
        <v>101</v>
      </c>
      <c r="C240" s="91">
        <v>58675</v>
      </c>
    </row>
    <row r="241" spans="1:3">
      <c r="A241" s="92" t="s">
        <v>574</v>
      </c>
      <c r="B241" s="92" t="s">
        <v>107</v>
      </c>
      <c r="C241" s="91">
        <v>8000</v>
      </c>
    </row>
    <row r="242" spans="1:3">
      <c r="A242" s="94" t="s">
        <v>810</v>
      </c>
      <c r="B242" s="94" t="s">
        <v>5</v>
      </c>
      <c r="C242" s="93">
        <v>5972</v>
      </c>
    </row>
    <row r="243" spans="1:3">
      <c r="A243" s="92" t="s">
        <v>580</v>
      </c>
      <c r="B243" s="92" t="s">
        <v>101</v>
      </c>
      <c r="C243" s="91">
        <v>5972</v>
      </c>
    </row>
    <row r="244" spans="1:3">
      <c r="A244" s="94" t="s">
        <v>809</v>
      </c>
      <c r="B244" s="94" t="s">
        <v>5</v>
      </c>
      <c r="C244" s="93">
        <v>218336</v>
      </c>
    </row>
    <row r="245" spans="1:3">
      <c r="A245" s="92" t="s">
        <v>584</v>
      </c>
      <c r="B245" s="92" t="s">
        <v>99</v>
      </c>
      <c r="C245" s="91">
        <v>156304</v>
      </c>
    </row>
    <row r="246" spans="1:3">
      <c r="A246" s="92" t="s">
        <v>580</v>
      </c>
      <c r="B246" s="92" t="s">
        <v>101</v>
      </c>
      <c r="C246" s="91">
        <v>61032</v>
      </c>
    </row>
    <row r="247" spans="1:3">
      <c r="A247" s="92" t="s">
        <v>574</v>
      </c>
      <c r="B247" s="92" t="s">
        <v>107</v>
      </c>
      <c r="C247" s="91">
        <v>1000</v>
      </c>
    </row>
    <row r="248" spans="1:3">
      <c r="A248" s="94" t="s">
        <v>808</v>
      </c>
      <c r="B248" s="94" t="s">
        <v>5</v>
      </c>
      <c r="C248" s="93">
        <v>276625</v>
      </c>
    </row>
    <row r="249" spans="1:3">
      <c r="A249" s="92" t="s">
        <v>584</v>
      </c>
      <c r="B249" s="92" t="s">
        <v>99</v>
      </c>
      <c r="C249" s="91">
        <v>276625</v>
      </c>
    </row>
    <row r="250" spans="1:3">
      <c r="A250" s="94" t="s">
        <v>807</v>
      </c>
      <c r="B250" s="94" t="s">
        <v>5</v>
      </c>
      <c r="C250" s="93">
        <v>35031</v>
      </c>
    </row>
    <row r="251" spans="1:3">
      <c r="A251" s="92" t="s">
        <v>584</v>
      </c>
      <c r="B251" s="92" t="s">
        <v>99</v>
      </c>
      <c r="C251" s="91">
        <v>35031</v>
      </c>
    </row>
    <row r="252" spans="1:3">
      <c r="A252" s="94" t="s">
        <v>806</v>
      </c>
      <c r="B252" s="94" t="s">
        <v>5</v>
      </c>
      <c r="C252" s="93">
        <v>13749</v>
      </c>
    </row>
    <row r="253" spans="1:3">
      <c r="A253" s="92" t="s">
        <v>584</v>
      </c>
      <c r="B253" s="92" t="s">
        <v>99</v>
      </c>
      <c r="C253" s="91">
        <v>13749</v>
      </c>
    </row>
    <row r="254" spans="1:3">
      <c r="A254" s="94" t="s">
        <v>805</v>
      </c>
      <c r="B254" s="94" t="s">
        <v>5</v>
      </c>
      <c r="C254" s="93">
        <v>9456</v>
      </c>
    </row>
    <row r="255" spans="1:3">
      <c r="A255" s="92" t="s">
        <v>580</v>
      </c>
      <c r="B255" s="92" t="s">
        <v>101</v>
      </c>
      <c r="C255" s="91">
        <v>9456</v>
      </c>
    </row>
    <row r="256" spans="1:3">
      <c r="A256" s="94" t="s">
        <v>804</v>
      </c>
      <c r="B256" s="94" t="s">
        <v>5</v>
      </c>
      <c r="C256" s="93">
        <v>125905</v>
      </c>
    </row>
    <row r="257" spans="1:3">
      <c r="A257" s="92" t="s">
        <v>584</v>
      </c>
      <c r="B257" s="92" t="s">
        <v>99</v>
      </c>
      <c r="C257" s="91">
        <v>125905</v>
      </c>
    </row>
    <row r="258" spans="1:3">
      <c r="A258" s="94" t="s">
        <v>803</v>
      </c>
      <c r="B258" s="94" t="s">
        <v>5</v>
      </c>
      <c r="C258" s="93">
        <v>58818</v>
      </c>
    </row>
    <row r="259" spans="1:3">
      <c r="A259" s="92" t="s">
        <v>580</v>
      </c>
      <c r="B259" s="92" t="s">
        <v>101</v>
      </c>
      <c r="C259" s="91">
        <v>58818</v>
      </c>
    </row>
    <row r="260" spans="1:3">
      <c r="A260" s="94" t="s">
        <v>802</v>
      </c>
      <c r="B260" s="94" t="s">
        <v>5</v>
      </c>
      <c r="C260" s="93">
        <v>49733</v>
      </c>
    </row>
    <row r="261" spans="1:3">
      <c r="A261" s="92" t="s">
        <v>584</v>
      </c>
      <c r="B261" s="92" t="s">
        <v>99</v>
      </c>
      <c r="C261" s="91">
        <v>27336</v>
      </c>
    </row>
    <row r="262" spans="1:3">
      <c r="A262" s="92" t="s">
        <v>580</v>
      </c>
      <c r="B262" s="92" t="s">
        <v>101</v>
      </c>
      <c r="C262" s="91">
        <v>22397</v>
      </c>
    </row>
    <row r="263" spans="1:3">
      <c r="A263" s="94" t="s">
        <v>801</v>
      </c>
      <c r="B263" s="94" t="s">
        <v>5</v>
      </c>
      <c r="C263" s="93">
        <v>3509</v>
      </c>
    </row>
    <row r="264" spans="1:3">
      <c r="A264" s="92" t="s">
        <v>580</v>
      </c>
      <c r="B264" s="92" t="s">
        <v>101</v>
      </c>
      <c r="C264" s="91">
        <v>3509</v>
      </c>
    </row>
    <row r="265" spans="1:3">
      <c r="A265" s="94" t="s">
        <v>800</v>
      </c>
      <c r="B265" s="94" t="s">
        <v>5</v>
      </c>
      <c r="C265" s="93">
        <v>28366</v>
      </c>
    </row>
    <row r="266" spans="1:3">
      <c r="A266" s="92" t="s">
        <v>584</v>
      </c>
      <c r="B266" s="92" t="s">
        <v>99</v>
      </c>
      <c r="C266" s="91">
        <v>18598</v>
      </c>
    </row>
    <row r="267" spans="1:3">
      <c r="A267" s="92" t="s">
        <v>580</v>
      </c>
      <c r="B267" s="92" t="s">
        <v>101</v>
      </c>
      <c r="C267" s="91">
        <v>7468</v>
      </c>
    </row>
    <row r="268" spans="1:3">
      <c r="A268" s="92" t="s">
        <v>574</v>
      </c>
      <c r="B268" s="92" t="s">
        <v>107</v>
      </c>
      <c r="C268" s="91">
        <v>2300</v>
      </c>
    </row>
    <row r="269" spans="1:3">
      <c r="A269" s="94" t="s">
        <v>799</v>
      </c>
      <c r="B269" s="94" t="s">
        <v>5</v>
      </c>
      <c r="C269" s="93">
        <v>431</v>
      </c>
    </row>
    <row r="270" spans="1:3">
      <c r="A270" s="92" t="s">
        <v>580</v>
      </c>
      <c r="B270" s="92" t="s">
        <v>101</v>
      </c>
      <c r="C270" s="91">
        <v>431</v>
      </c>
    </row>
    <row r="271" spans="1:3">
      <c r="A271" s="94" t="s">
        <v>798</v>
      </c>
      <c r="B271" s="94" t="s">
        <v>5</v>
      </c>
      <c r="C271" s="93">
        <v>4105</v>
      </c>
    </row>
    <row r="272" spans="1:3">
      <c r="A272" s="92" t="s">
        <v>584</v>
      </c>
      <c r="B272" s="92" t="s">
        <v>99</v>
      </c>
      <c r="C272" s="91">
        <v>2847</v>
      </c>
    </row>
    <row r="273" spans="1:3">
      <c r="A273" s="92" t="s">
        <v>580</v>
      </c>
      <c r="B273" s="92" t="s">
        <v>101</v>
      </c>
      <c r="C273" s="91">
        <v>1258</v>
      </c>
    </row>
    <row r="274" spans="1:3">
      <c r="A274" s="94" t="s">
        <v>797</v>
      </c>
      <c r="B274" s="94" t="s">
        <v>5</v>
      </c>
      <c r="C274" s="93">
        <v>61688</v>
      </c>
    </row>
    <row r="275" spans="1:3">
      <c r="A275" s="92" t="s">
        <v>584</v>
      </c>
      <c r="B275" s="92" t="s">
        <v>99</v>
      </c>
      <c r="C275" s="91">
        <v>52022</v>
      </c>
    </row>
    <row r="276" spans="1:3">
      <c r="A276" s="92" t="s">
        <v>580</v>
      </c>
      <c r="B276" s="92" t="s">
        <v>101</v>
      </c>
      <c r="C276" s="91">
        <v>9666</v>
      </c>
    </row>
    <row r="277" spans="1:3">
      <c r="A277" s="94" t="s">
        <v>796</v>
      </c>
      <c r="B277" s="94" t="s">
        <v>5</v>
      </c>
      <c r="C277" s="93">
        <v>48127</v>
      </c>
    </row>
    <row r="278" spans="1:3">
      <c r="A278" s="92" t="s">
        <v>584</v>
      </c>
      <c r="B278" s="92" t="s">
        <v>99</v>
      </c>
      <c r="C278" s="91">
        <v>38392</v>
      </c>
    </row>
    <row r="279" spans="1:3">
      <c r="A279" s="92" t="s">
        <v>580</v>
      </c>
      <c r="B279" s="92" t="s">
        <v>101</v>
      </c>
      <c r="C279" s="91">
        <v>9735</v>
      </c>
    </row>
    <row r="280" spans="1:3">
      <c r="A280" s="94" t="s">
        <v>795</v>
      </c>
      <c r="B280" s="94" t="s">
        <v>5</v>
      </c>
      <c r="C280" s="93">
        <v>524</v>
      </c>
    </row>
    <row r="281" spans="1:3">
      <c r="A281" s="92" t="s">
        <v>580</v>
      </c>
      <c r="B281" s="92" t="s">
        <v>101</v>
      </c>
      <c r="C281" s="91">
        <v>524</v>
      </c>
    </row>
    <row r="282" spans="1:3">
      <c r="A282" s="94" t="s">
        <v>794</v>
      </c>
      <c r="B282" s="94" t="s">
        <v>5</v>
      </c>
      <c r="C282" s="93">
        <v>454</v>
      </c>
    </row>
    <row r="283" spans="1:3">
      <c r="A283" s="92" t="s">
        <v>580</v>
      </c>
      <c r="B283" s="92" t="s">
        <v>101</v>
      </c>
      <c r="C283" s="91">
        <v>454</v>
      </c>
    </row>
    <row r="284" spans="1:3">
      <c r="A284" s="94" t="s">
        <v>793</v>
      </c>
      <c r="B284" s="94" t="s">
        <v>5</v>
      </c>
      <c r="C284" s="93">
        <v>12667</v>
      </c>
    </row>
    <row r="285" spans="1:3">
      <c r="A285" s="92" t="s">
        <v>584</v>
      </c>
      <c r="B285" s="92" t="s">
        <v>99</v>
      </c>
      <c r="C285" s="91">
        <v>10167</v>
      </c>
    </row>
    <row r="286" spans="1:3">
      <c r="A286" s="92" t="s">
        <v>580</v>
      </c>
      <c r="B286" s="92" t="s">
        <v>101</v>
      </c>
      <c r="C286" s="91">
        <v>2400</v>
      </c>
    </row>
    <row r="287" spans="1:3">
      <c r="A287" s="92" t="s">
        <v>616</v>
      </c>
      <c r="B287" s="92" t="s">
        <v>109</v>
      </c>
      <c r="C287" s="91">
        <v>100</v>
      </c>
    </row>
    <row r="288" spans="1:3">
      <c r="A288" s="94" t="s">
        <v>792</v>
      </c>
      <c r="B288" s="94" t="s">
        <v>5</v>
      </c>
      <c r="C288" s="93">
        <v>24317</v>
      </c>
    </row>
    <row r="289" spans="1:3">
      <c r="A289" s="92" t="s">
        <v>584</v>
      </c>
      <c r="B289" s="92" t="s">
        <v>99</v>
      </c>
      <c r="C289" s="91">
        <v>7239</v>
      </c>
    </row>
    <row r="290" spans="1:3">
      <c r="A290" s="92" t="s">
        <v>580</v>
      </c>
      <c r="B290" s="92" t="s">
        <v>101</v>
      </c>
      <c r="C290" s="91">
        <v>17078</v>
      </c>
    </row>
    <row r="291" spans="1:3">
      <c r="A291" s="94" t="s">
        <v>791</v>
      </c>
      <c r="B291" s="94" t="s">
        <v>5</v>
      </c>
      <c r="C291" s="93">
        <v>5172</v>
      </c>
    </row>
    <row r="292" spans="1:3">
      <c r="A292" s="92" t="s">
        <v>580</v>
      </c>
      <c r="B292" s="92" t="s">
        <v>101</v>
      </c>
      <c r="C292" s="91">
        <v>5172</v>
      </c>
    </row>
    <row r="293" spans="1:3">
      <c r="A293" s="94" t="s">
        <v>790</v>
      </c>
      <c r="B293" s="94" t="s">
        <v>5</v>
      </c>
      <c r="C293" s="93">
        <v>503</v>
      </c>
    </row>
    <row r="294" spans="1:3">
      <c r="A294" s="92" t="s">
        <v>580</v>
      </c>
      <c r="B294" s="92" t="s">
        <v>101</v>
      </c>
      <c r="C294" s="91">
        <v>503</v>
      </c>
    </row>
    <row r="295" spans="1:3">
      <c r="A295" s="94" t="s">
        <v>789</v>
      </c>
      <c r="B295" s="94" t="s">
        <v>5</v>
      </c>
      <c r="C295" s="93">
        <v>39145</v>
      </c>
    </row>
    <row r="296" spans="1:3">
      <c r="A296" s="92" t="s">
        <v>584</v>
      </c>
      <c r="B296" s="92" t="s">
        <v>99</v>
      </c>
      <c r="C296" s="91">
        <v>24351</v>
      </c>
    </row>
    <row r="297" spans="1:3">
      <c r="A297" s="92" t="s">
        <v>580</v>
      </c>
      <c r="B297" s="92" t="s">
        <v>101</v>
      </c>
      <c r="C297" s="91">
        <v>14794</v>
      </c>
    </row>
    <row r="298" spans="1:3">
      <c r="A298" s="94" t="s">
        <v>788</v>
      </c>
      <c r="B298" s="94" t="s">
        <v>5</v>
      </c>
      <c r="C298" s="93">
        <v>1602</v>
      </c>
    </row>
    <row r="299" spans="1:3">
      <c r="A299" s="92" t="s">
        <v>580</v>
      </c>
      <c r="B299" s="92" t="s">
        <v>101</v>
      </c>
      <c r="C299" s="91">
        <v>1602</v>
      </c>
    </row>
    <row r="300" spans="1:3">
      <c r="A300" s="94" t="s">
        <v>787</v>
      </c>
      <c r="B300" s="94" t="s">
        <v>5</v>
      </c>
      <c r="C300" s="93">
        <v>24489</v>
      </c>
    </row>
    <row r="301" spans="1:3">
      <c r="A301" s="92" t="s">
        <v>584</v>
      </c>
      <c r="B301" s="92" t="s">
        <v>99</v>
      </c>
      <c r="C301" s="91">
        <v>15128</v>
      </c>
    </row>
    <row r="302" spans="1:3">
      <c r="A302" s="92" t="s">
        <v>580</v>
      </c>
      <c r="B302" s="92" t="s">
        <v>101</v>
      </c>
      <c r="C302" s="91">
        <v>7661</v>
      </c>
    </row>
    <row r="303" spans="1:3">
      <c r="A303" s="92" t="s">
        <v>574</v>
      </c>
      <c r="B303" s="92" t="s">
        <v>107</v>
      </c>
      <c r="C303" s="91">
        <v>1700</v>
      </c>
    </row>
    <row r="304" spans="1:3">
      <c r="A304" s="94" t="s">
        <v>786</v>
      </c>
      <c r="B304" s="94" t="s">
        <v>5</v>
      </c>
      <c r="C304" s="93">
        <v>10547</v>
      </c>
    </row>
    <row r="305" spans="1:3">
      <c r="A305" s="92" t="s">
        <v>584</v>
      </c>
      <c r="B305" s="92" t="s">
        <v>99</v>
      </c>
      <c r="C305" s="91">
        <v>10187</v>
      </c>
    </row>
    <row r="306" spans="1:3">
      <c r="A306" s="92" t="s">
        <v>580</v>
      </c>
      <c r="B306" s="92" t="s">
        <v>101</v>
      </c>
      <c r="C306" s="91">
        <v>360</v>
      </c>
    </row>
    <row r="307" spans="1:3">
      <c r="A307" s="94" t="s">
        <v>785</v>
      </c>
      <c r="B307" s="94" t="s">
        <v>5</v>
      </c>
      <c r="C307" s="93">
        <v>1193</v>
      </c>
    </row>
    <row r="308" spans="1:3">
      <c r="A308" s="92" t="s">
        <v>580</v>
      </c>
      <c r="B308" s="92" t="s">
        <v>101</v>
      </c>
      <c r="C308" s="91">
        <v>1193</v>
      </c>
    </row>
    <row r="309" spans="1:3">
      <c r="A309" s="94" t="s">
        <v>784</v>
      </c>
      <c r="B309" s="94" t="s">
        <v>5</v>
      </c>
      <c r="C309" s="93">
        <v>90691</v>
      </c>
    </row>
    <row r="310" spans="1:3">
      <c r="A310" s="92" t="s">
        <v>584</v>
      </c>
      <c r="B310" s="92" t="s">
        <v>99</v>
      </c>
      <c r="C310" s="91">
        <v>77988</v>
      </c>
    </row>
    <row r="311" spans="1:3">
      <c r="A311" s="92" t="s">
        <v>580</v>
      </c>
      <c r="B311" s="92" t="s">
        <v>101</v>
      </c>
      <c r="C311" s="91">
        <v>12703</v>
      </c>
    </row>
    <row r="312" spans="1:3">
      <c r="A312" s="94" t="s">
        <v>783</v>
      </c>
      <c r="B312" s="94" t="s">
        <v>5</v>
      </c>
      <c r="C312" s="93">
        <v>100953</v>
      </c>
    </row>
    <row r="313" spans="1:3">
      <c r="A313" s="92" t="s">
        <v>584</v>
      </c>
      <c r="B313" s="92" t="s">
        <v>99</v>
      </c>
      <c r="C313" s="91">
        <v>89854</v>
      </c>
    </row>
    <row r="314" spans="1:3">
      <c r="A314" s="92" t="s">
        <v>580</v>
      </c>
      <c r="B314" s="92" t="s">
        <v>101</v>
      </c>
      <c r="C314" s="91">
        <v>11099</v>
      </c>
    </row>
    <row r="315" spans="1:3">
      <c r="A315" s="94" t="s">
        <v>782</v>
      </c>
      <c r="B315" s="94" t="s">
        <v>5</v>
      </c>
      <c r="C315" s="93">
        <v>250</v>
      </c>
    </row>
    <row r="316" spans="1:3">
      <c r="A316" s="92" t="s">
        <v>580</v>
      </c>
      <c r="B316" s="92" t="s">
        <v>101</v>
      </c>
      <c r="C316" s="91">
        <v>250</v>
      </c>
    </row>
    <row r="317" spans="1:3">
      <c r="A317" s="94" t="s">
        <v>781</v>
      </c>
      <c r="B317" s="94" t="s">
        <v>5</v>
      </c>
      <c r="C317" s="93">
        <v>11570</v>
      </c>
    </row>
    <row r="318" spans="1:3">
      <c r="A318" s="92" t="s">
        <v>580</v>
      </c>
      <c r="B318" s="92" t="s">
        <v>101</v>
      </c>
      <c r="C318" s="91">
        <v>11030</v>
      </c>
    </row>
    <row r="319" spans="1:3">
      <c r="A319" s="92" t="s">
        <v>574</v>
      </c>
      <c r="B319" s="92" t="s">
        <v>107</v>
      </c>
      <c r="C319" s="91">
        <v>540</v>
      </c>
    </row>
    <row r="320" spans="1:3">
      <c r="A320" s="94" t="s">
        <v>780</v>
      </c>
      <c r="B320" s="94" t="s">
        <v>5</v>
      </c>
      <c r="C320" s="93">
        <v>22321</v>
      </c>
    </row>
    <row r="321" spans="1:3">
      <c r="A321" s="92" t="s">
        <v>584</v>
      </c>
      <c r="B321" s="92" t="s">
        <v>99</v>
      </c>
      <c r="C321" s="91">
        <v>16783</v>
      </c>
    </row>
    <row r="322" spans="1:3">
      <c r="A322" s="92" t="s">
        <v>580</v>
      </c>
      <c r="B322" s="92" t="s">
        <v>101</v>
      </c>
      <c r="C322" s="91">
        <v>5178</v>
      </c>
    </row>
    <row r="323" spans="1:3">
      <c r="A323" s="92" t="s">
        <v>616</v>
      </c>
      <c r="B323" s="92" t="s">
        <v>109</v>
      </c>
      <c r="C323" s="91">
        <v>360</v>
      </c>
    </row>
    <row r="324" spans="1:3">
      <c r="A324" s="94" t="s">
        <v>779</v>
      </c>
      <c r="B324" s="94" t="s">
        <v>5</v>
      </c>
      <c r="C324" s="93">
        <v>112629</v>
      </c>
    </row>
    <row r="325" spans="1:3">
      <c r="A325" s="92" t="s">
        <v>580</v>
      </c>
      <c r="B325" s="92" t="s">
        <v>101</v>
      </c>
      <c r="C325" s="91">
        <v>112629</v>
      </c>
    </row>
    <row r="326" spans="1:3">
      <c r="A326" s="94" t="s">
        <v>778</v>
      </c>
      <c r="B326" s="94" t="s">
        <v>5</v>
      </c>
      <c r="C326" s="93">
        <v>16619</v>
      </c>
    </row>
    <row r="327" spans="1:3">
      <c r="A327" s="92" t="s">
        <v>580</v>
      </c>
      <c r="B327" s="92" t="s">
        <v>101</v>
      </c>
      <c r="C327" s="91">
        <v>16619</v>
      </c>
    </row>
    <row r="328" spans="1:3">
      <c r="A328" s="94" t="s">
        <v>777</v>
      </c>
      <c r="B328" s="94" t="s">
        <v>5</v>
      </c>
      <c r="C328" s="93">
        <v>1890</v>
      </c>
    </row>
    <row r="329" spans="1:3">
      <c r="A329" s="92" t="s">
        <v>580</v>
      </c>
      <c r="B329" s="92" t="s">
        <v>101</v>
      </c>
      <c r="C329" s="91">
        <v>1890</v>
      </c>
    </row>
    <row r="330" spans="1:3">
      <c r="A330" s="94" t="s">
        <v>776</v>
      </c>
      <c r="B330" s="94" t="s">
        <v>5</v>
      </c>
      <c r="C330" s="93">
        <v>384650</v>
      </c>
    </row>
    <row r="331" spans="1:3">
      <c r="A331" s="92" t="s">
        <v>584</v>
      </c>
      <c r="B331" s="92" t="s">
        <v>99</v>
      </c>
      <c r="C331" s="91">
        <v>273486</v>
      </c>
    </row>
    <row r="332" spans="1:3">
      <c r="A332" s="92" t="s">
        <v>580</v>
      </c>
      <c r="B332" s="92" t="s">
        <v>101</v>
      </c>
      <c r="C332" s="91">
        <v>93366</v>
      </c>
    </row>
    <row r="333" spans="1:3">
      <c r="A333" s="92" t="s">
        <v>574</v>
      </c>
      <c r="B333" s="92" t="s">
        <v>107</v>
      </c>
      <c r="C333" s="91">
        <v>1650</v>
      </c>
    </row>
    <row r="334" spans="1:3">
      <c r="A334" s="92" t="s">
        <v>616</v>
      </c>
      <c r="B334" s="92" t="s">
        <v>109</v>
      </c>
      <c r="C334" s="91">
        <v>16148</v>
      </c>
    </row>
    <row r="335" spans="1:3">
      <c r="A335" s="94" t="s">
        <v>775</v>
      </c>
      <c r="B335" s="94" t="s">
        <v>5</v>
      </c>
      <c r="C335" s="93">
        <v>490915</v>
      </c>
    </row>
    <row r="336" spans="1:3">
      <c r="A336" s="92" t="s">
        <v>584</v>
      </c>
      <c r="B336" s="92" t="s">
        <v>99</v>
      </c>
      <c r="C336" s="91">
        <v>490915</v>
      </c>
    </row>
    <row r="337" spans="1:3">
      <c r="A337" s="94" t="s">
        <v>774</v>
      </c>
      <c r="B337" s="94" t="s">
        <v>5</v>
      </c>
      <c r="C337" s="93">
        <v>67559</v>
      </c>
    </row>
    <row r="338" spans="1:3">
      <c r="A338" s="92" t="s">
        <v>584</v>
      </c>
      <c r="B338" s="92" t="s">
        <v>99</v>
      </c>
      <c r="C338" s="91">
        <v>67559</v>
      </c>
    </row>
    <row r="339" spans="1:3">
      <c r="A339" s="94" t="s">
        <v>773</v>
      </c>
      <c r="B339" s="94" t="s">
        <v>5</v>
      </c>
      <c r="C339" s="93">
        <v>25332</v>
      </c>
    </row>
    <row r="340" spans="1:3">
      <c r="A340" s="92" t="s">
        <v>584</v>
      </c>
      <c r="B340" s="92" t="s">
        <v>99</v>
      </c>
      <c r="C340" s="91">
        <v>25332</v>
      </c>
    </row>
    <row r="341" spans="1:3">
      <c r="A341" s="94" t="s">
        <v>772</v>
      </c>
      <c r="B341" s="94" t="s">
        <v>5</v>
      </c>
      <c r="C341" s="93">
        <v>18123</v>
      </c>
    </row>
    <row r="342" spans="1:3">
      <c r="A342" s="92" t="s">
        <v>580</v>
      </c>
      <c r="B342" s="92" t="s">
        <v>101</v>
      </c>
      <c r="C342" s="91">
        <v>18123</v>
      </c>
    </row>
    <row r="343" spans="1:3">
      <c r="A343" s="94" t="s">
        <v>771</v>
      </c>
      <c r="B343" s="94" t="s">
        <v>5</v>
      </c>
      <c r="C343" s="93">
        <v>2692</v>
      </c>
    </row>
    <row r="344" spans="1:3">
      <c r="A344" s="92" t="s">
        <v>580</v>
      </c>
      <c r="B344" s="92" t="s">
        <v>101</v>
      </c>
      <c r="C344" s="91">
        <v>2692</v>
      </c>
    </row>
    <row r="345" spans="1:3">
      <c r="A345" s="94" t="s">
        <v>770</v>
      </c>
      <c r="B345" s="94" t="s">
        <v>5</v>
      </c>
      <c r="C345" s="93">
        <v>173384</v>
      </c>
    </row>
    <row r="346" spans="1:3">
      <c r="A346" s="92" t="s">
        <v>584</v>
      </c>
      <c r="B346" s="92" t="s">
        <v>99</v>
      </c>
      <c r="C346" s="91">
        <v>173384</v>
      </c>
    </row>
    <row r="347" spans="1:3">
      <c r="A347" s="94" t="s">
        <v>769</v>
      </c>
      <c r="B347" s="94" t="s">
        <v>5</v>
      </c>
      <c r="C347" s="93">
        <v>48315</v>
      </c>
    </row>
    <row r="348" spans="1:3">
      <c r="A348" s="92" t="s">
        <v>580</v>
      </c>
      <c r="B348" s="92" t="s">
        <v>101</v>
      </c>
      <c r="C348" s="91">
        <v>48315</v>
      </c>
    </row>
    <row r="349" spans="1:3">
      <c r="A349" s="94" t="s">
        <v>768</v>
      </c>
      <c r="B349" s="94" t="s">
        <v>5</v>
      </c>
      <c r="C349" s="93">
        <v>135</v>
      </c>
    </row>
    <row r="350" spans="1:3">
      <c r="A350" s="92" t="s">
        <v>580</v>
      </c>
      <c r="B350" s="92" t="s">
        <v>101</v>
      </c>
      <c r="C350" s="91">
        <v>135</v>
      </c>
    </row>
    <row r="351" spans="1:3">
      <c r="A351" s="94" t="s">
        <v>767</v>
      </c>
      <c r="B351" s="94" t="s">
        <v>5</v>
      </c>
      <c r="C351" s="93">
        <v>24132</v>
      </c>
    </row>
    <row r="352" spans="1:3">
      <c r="A352" s="92" t="s">
        <v>584</v>
      </c>
      <c r="B352" s="92" t="s">
        <v>99</v>
      </c>
      <c r="C352" s="91">
        <v>18041</v>
      </c>
    </row>
    <row r="353" spans="1:3">
      <c r="A353" s="92" t="s">
        <v>580</v>
      </c>
      <c r="B353" s="92" t="s">
        <v>101</v>
      </c>
      <c r="C353" s="91">
        <v>6091</v>
      </c>
    </row>
    <row r="354" spans="1:3">
      <c r="A354" s="94" t="s">
        <v>766</v>
      </c>
      <c r="B354" s="94" t="s">
        <v>5</v>
      </c>
      <c r="C354" s="93">
        <v>868</v>
      </c>
    </row>
    <row r="355" spans="1:3">
      <c r="A355" s="92" t="s">
        <v>580</v>
      </c>
      <c r="B355" s="92" t="s">
        <v>101</v>
      </c>
      <c r="C355" s="91">
        <v>868</v>
      </c>
    </row>
    <row r="356" spans="1:3">
      <c r="A356" s="94" t="s">
        <v>765</v>
      </c>
      <c r="B356" s="94" t="s">
        <v>5</v>
      </c>
      <c r="C356" s="93">
        <v>21976</v>
      </c>
    </row>
    <row r="357" spans="1:3">
      <c r="A357" s="92" t="s">
        <v>584</v>
      </c>
      <c r="B357" s="92" t="s">
        <v>99</v>
      </c>
      <c r="C357" s="91">
        <v>16196</v>
      </c>
    </row>
    <row r="358" spans="1:3">
      <c r="A358" s="92" t="s">
        <v>580</v>
      </c>
      <c r="B358" s="92" t="s">
        <v>101</v>
      </c>
      <c r="C358" s="91">
        <v>3580</v>
      </c>
    </row>
    <row r="359" spans="1:3">
      <c r="A359" s="92" t="s">
        <v>574</v>
      </c>
      <c r="B359" s="92" t="s">
        <v>107</v>
      </c>
      <c r="C359" s="91">
        <v>2200</v>
      </c>
    </row>
    <row r="360" spans="1:3">
      <c r="A360" s="94" t="s">
        <v>764</v>
      </c>
      <c r="B360" s="94" t="s">
        <v>5</v>
      </c>
      <c r="C360" s="93">
        <v>74417</v>
      </c>
    </row>
    <row r="361" spans="1:3">
      <c r="A361" s="92" t="s">
        <v>584</v>
      </c>
      <c r="B361" s="92" t="s">
        <v>99</v>
      </c>
      <c r="C361" s="91">
        <v>59065</v>
      </c>
    </row>
    <row r="362" spans="1:3">
      <c r="A362" s="92" t="s">
        <v>580</v>
      </c>
      <c r="B362" s="92" t="s">
        <v>101</v>
      </c>
      <c r="C362" s="91">
        <v>15352</v>
      </c>
    </row>
    <row r="363" spans="1:3">
      <c r="A363" s="94" t="s">
        <v>763</v>
      </c>
      <c r="B363" s="94" t="s">
        <v>5</v>
      </c>
      <c r="C363" s="93">
        <v>84872</v>
      </c>
    </row>
    <row r="364" spans="1:3">
      <c r="A364" s="92" t="s">
        <v>584</v>
      </c>
      <c r="B364" s="92" t="s">
        <v>99</v>
      </c>
      <c r="C364" s="91">
        <v>70920</v>
      </c>
    </row>
    <row r="365" spans="1:3">
      <c r="A365" s="92" t="s">
        <v>580</v>
      </c>
      <c r="B365" s="92" t="s">
        <v>101</v>
      </c>
      <c r="C365" s="91">
        <v>13052</v>
      </c>
    </row>
    <row r="366" spans="1:3">
      <c r="A366" s="92" t="s">
        <v>574</v>
      </c>
      <c r="B366" s="92" t="s">
        <v>107</v>
      </c>
      <c r="C366" s="91">
        <v>900</v>
      </c>
    </row>
    <row r="367" spans="1:3">
      <c r="A367" s="94" t="s">
        <v>762</v>
      </c>
      <c r="B367" s="94" t="s">
        <v>5</v>
      </c>
      <c r="C367" s="93">
        <v>1532</v>
      </c>
    </row>
    <row r="368" spans="1:3">
      <c r="A368" s="92" t="s">
        <v>580</v>
      </c>
      <c r="B368" s="92" t="s">
        <v>101</v>
      </c>
      <c r="C368" s="91">
        <v>1532</v>
      </c>
    </row>
    <row r="369" spans="1:3">
      <c r="A369" s="94" t="s">
        <v>761</v>
      </c>
      <c r="B369" s="94" t="s">
        <v>5</v>
      </c>
      <c r="C369" s="93">
        <v>24222</v>
      </c>
    </row>
    <row r="370" spans="1:3">
      <c r="A370" s="92" t="s">
        <v>584</v>
      </c>
      <c r="B370" s="92" t="s">
        <v>99</v>
      </c>
      <c r="C370" s="91">
        <v>6267</v>
      </c>
    </row>
    <row r="371" spans="1:3">
      <c r="A371" s="92" t="s">
        <v>580</v>
      </c>
      <c r="B371" s="92" t="s">
        <v>101</v>
      </c>
      <c r="C371" s="91">
        <v>17955</v>
      </c>
    </row>
    <row r="372" spans="1:3">
      <c r="A372" s="94" t="s">
        <v>760</v>
      </c>
      <c r="B372" s="94" t="s">
        <v>5</v>
      </c>
      <c r="C372" s="93">
        <v>24105</v>
      </c>
    </row>
    <row r="373" spans="1:3">
      <c r="A373" s="92" t="s">
        <v>584</v>
      </c>
      <c r="B373" s="92" t="s">
        <v>99</v>
      </c>
      <c r="C373" s="91">
        <v>16785</v>
      </c>
    </row>
    <row r="374" spans="1:3">
      <c r="A374" s="92" t="s">
        <v>580</v>
      </c>
      <c r="B374" s="92" t="s">
        <v>101</v>
      </c>
      <c r="C374" s="91">
        <v>6120</v>
      </c>
    </row>
    <row r="375" spans="1:3">
      <c r="A375" s="92" t="s">
        <v>616</v>
      </c>
      <c r="B375" s="92" t="s">
        <v>109</v>
      </c>
      <c r="C375" s="91">
        <v>1200</v>
      </c>
    </row>
    <row r="376" spans="1:3">
      <c r="A376" s="94" t="s">
        <v>759</v>
      </c>
      <c r="B376" s="94" t="s">
        <v>5</v>
      </c>
      <c r="C376" s="93">
        <v>73747</v>
      </c>
    </row>
    <row r="377" spans="1:3">
      <c r="A377" s="92" t="s">
        <v>580</v>
      </c>
      <c r="B377" s="92" t="s">
        <v>101</v>
      </c>
      <c r="C377" s="91">
        <v>73747</v>
      </c>
    </row>
    <row r="378" spans="1:3">
      <c r="A378" s="94" t="s">
        <v>758</v>
      </c>
      <c r="B378" s="94" t="s">
        <v>5</v>
      </c>
      <c r="C378" s="93">
        <v>32557</v>
      </c>
    </row>
    <row r="379" spans="1:3">
      <c r="A379" s="92" t="s">
        <v>580</v>
      </c>
      <c r="B379" s="92" t="s">
        <v>101</v>
      </c>
      <c r="C379" s="91">
        <v>16057</v>
      </c>
    </row>
    <row r="380" spans="1:3">
      <c r="A380" s="92" t="s">
        <v>574</v>
      </c>
      <c r="B380" s="92" t="s">
        <v>107</v>
      </c>
      <c r="C380" s="91">
        <v>16500</v>
      </c>
    </row>
    <row r="381" spans="1:3">
      <c r="A381" s="94" t="s">
        <v>757</v>
      </c>
      <c r="B381" s="94" t="s">
        <v>5</v>
      </c>
      <c r="C381" s="93">
        <v>357238</v>
      </c>
    </row>
    <row r="382" spans="1:3">
      <c r="A382" s="92" t="s">
        <v>584</v>
      </c>
      <c r="B382" s="92" t="s">
        <v>99</v>
      </c>
      <c r="C382" s="91">
        <v>204114</v>
      </c>
    </row>
    <row r="383" spans="1:3">
      <c r="A383" s="92" t="s">
        <v>580</v>
      </c>
      <c r="B383" s="92" t="s">
        <v>101</v>
      </c>
      <c r="C383" s="91">
        <v>144412</v>
      </c>
    </row>
    <row r="384" spans="1:3">
      <c r="A384" s="92" t="s">
        <v>574</v>
      </c>
      <c r="B384" s="92" t="s">
        <v>107</v>
      </c>
      <c r="C384" s="91">
        <v>3000</v>
      </c>
    </row>
    <row r="385" spans="1:3">
      <c r="A385" s="92" t="s">
        <v>616</v>
      </c>
      <c r="B385" s="92" t="s">
        <v>109</v>
      </c>
      <c r="C385" s="91">
        <v>5712</v>
      </c>
    </row>
    <row r="386" spans="1:3">
      <c r="A386" s="94" t="s">
        <v>756</v>
      </c>
      <c r="B386" s="94" t="s">
        <v>5</v>
      </c>
      <c r="C386" s="93">
        <v>583148</v>
      </c>
    </row>
    <row r="387" spans="1:3">
      <c r="A387" s="92" t="s">
        <v>584</v>
      </c>
      <c r="B387" s="92" t="s">
        <v>99</v>
      </c>
      <c r="C387" s="91">
        <v>583148</v>
      </c>
    </row>
    <row r="388" spans="1:3">
      <c r="A388" s="94" t="s">
        <v>755</v>
      </c>
      <c r="B388" s="94" t="s">
        <v>5</v>
      </c>
      <c r="C388" s="93">
        <v>32470</v>
      </c>
    </row>
    <row r="389" spans="1:3">
      <c r="A389" s="92" t="s">
        <v>584</v>
      </c>
      <c r="B389" s="92" t="s">
        <v>99</v>
      </c>
      <c r="C389" s="91">
        <v>32470</v>
      </c>
    </row>
    <row r="390" spans="1:3">
      <c r="A390" s="94" t="s">
        <v>754</v>
      </c>
      <c r="B390" s="94" t="s">
        <v>5</v>
      </c>
      <c r="C390" s="93">
        <v>21538</v>
      </c>
    </row>
    <row r="391" spans="1:3">
      <c r="A391" s="92" t="s">
        <v>580</v>
      </c>
      <c r="B391" s="92" t="s">
        <v>101</v>
      </c>
      <c r="C391" s="91">
        <v>21538</v>
      </c>
    </row>
    <row r="392" spans="1:3">
      <c r="A392" s="94" t="s">
        <v>753</v>
      </c>
      <c r="B392" s="94" t="s">
        <v>5</v>
      </c>
      <c r="C392" s="93">
        <v>510</v>
      </c>
    </row>
    <row r="393" spans="1:3">
      <c r="A393" s="92" t="s">
        <v>580</v>
      </c>
      <c r="B393" s="92" t="s">
        <v>101</v>
      </c>
      <c r="C393" s="91">
        <v>510</v>
      </c>
    </row>
    <row r="394" spans="1:3">
      <c r="A394" s="94" t="s">
        <v>752</v>
      </c>
      <c r="B394" s="94" t="s">
        <v>5</v>
      </c>
      <c r="C394" s="93">
        <v>33184</v>
      </c>
    </row>
    <row r="395" spans="1:3">
      <c r="A395" s="92" t="s">
        <v>584</v>
      </c>
      <c r="B395" s="92" t="s">
        <v>99</v>
      </c>
      <c r="C395" s="91">
        <v>33184</v>
      </c>
    </row>
    <row r="396" spans="1:3">
      <c r="A396" s="94" t="s">
        <v>751</v>
      </c>
      <c r="B396" s="94" t="s">
        <v>5</v>
      </c>
      <c r="C396" s="93">
        <v>68687</v>
      </c>
    </row>
    <row r="397" spans="1:3">
      <c r="A397" s="92" t="s">
        <v>580</v>
      </c>
      <c r="B397" s="92" t="s">
        <v>101</v>
      </c>
      <c r="C397" s="91">
        <v>68687</v>
      </c>
    </row>
    <row r="398" spans="1:3">
      <c r="A398" s="94" t="s">
        <v>750</v>
      </c>
      <c r="B398" s="94" t="s">
        <v>5</v>
      </c>
      <c r="C398" s="93">
        <v>1051</v>
      </c>
    </row>
    <row r="399" spans="1:3">
      <c r="A399" s="92" t="s">
        <v>580</v>
      </c>
      <c r="B399" s="92" t="s">
        <v>101</v>
      </c>
      <c r="C399" s="91">
        <v>1051</v>
      </c>
    </row>
    <row r="400" spans="1:3">
      <c r="A400" s="94" t="s">
        <v>749</v>
      </c>
      <c r="B400" s="94" t="s">
        <v>5</v>
      </c>
      <c r="C400" s="93">
        <v>565</v>
      </c>
    </row>
    <row r="401" spans="1:3">
      <c r="A401" s="92" t="s">
        <v>580</v>
      </c>
      <c r="B401" s="92" t="s">
        <v>101</v>
      </c>
      <c r="C401" s="91">
        <v>565</v>
      </c>
    </row>
    <row r="402" spans="1:3">
      <c r="A402" s="94" t="s">
        <v>748</v>
      </c>
      <c r="B402" s="94" t="s">
        <v>5</v>
      </c>
      <c r="C402" s="93">
        <v>187920</v>
      </c>
    </row>
    <row r="403" spans="1:3">
      <c r="A403" s="92" t="s">
        <v>584</v>
      </c>
      <c r="B403" s="92" t="s">
        <v>99</v>
      </c>
      <c r="C403" s="91">
        <v>147565</v>
      </c>
    </row>
    <row r="404" spans="1:3">
      <c r="A404" s="92" t="s">
        <v>580</v>
      </c>
      <c r="B404" s="92" t="s">
        <v>101</v>
      </c>
      <c r="C404" s="91">
        <v>39105</v>
      </c>
    </row>
    <row r="405" spans="1:3">
      <c r="A405" s="92" t="s">
        <v>574</v>
      </c>
      <c r="B405" s="92" t="s">
        <v>107</v>
      </c>
      <c r="C405" s="91">
        <v>1250</v>
      </c>
    </row>
    <row r="406" spans="1:3">
      <c r="A406" s="94" t="s">
        <v>747</v>
      </c>
      <c r="B406" s="94" t="s">
        <v>5</v>
      </c>
      <c r="C406" s="93">
        <v>92581</v>
      </c>
    </row>
    <row r="407" spans="1:3">
      <c r="A407" s="92" t="s">
        <v>584</v>
      </c>
      <c r="B407" s="92" t="s">
        <v>99</v>
      </c>
      <c r="C407" s="91">
        <v>92581</v>
      </c>
    </row>
    <row r="408" spans="1:3">
      <c r="A408" s="94" t="s">
        <v>746</v>
      </c>
      <c r="B408" s="94" t="s">
        <v>5</v>
      </c>
      <c r="C408" s="93">
        <v>171948</v>
      </c>
    </row>
    <row r="409" spans="1:3">
      <c r="A409" s="92" t="s">
        <v>584</v>
      </c>
      <c r="B409" s="92" t="s">
        <v>99</v>
      </c>
      <c r="C409" s="91">
        <v>171948</v>
      </c>
    </row>
    <row r="410" spans="1:3">
      <c r="A410" s="94" t="s">
        <v>745</v>
      </c>
      <c r="B410" s="94" t="s">
        <v>5</v>
      </c>
      <c r="C410" s="93">
        <v>44255</v>
      </c>
    </row>
    <row r="411" spans="1:3">
      <c r="A411" s="92" t="s">
        <v>580</v>
      </c>
      <c r="B411" s="92" t="s">
        <v>101</v>
      </c>
      <c r="C411" s="91">
        <v>44255</v>
      </c>
    </row>
    <row r="412" spans="1:3">
      <c r="A412" s="94" t="s">
        <v>744</v>
      </c>
      <c r="B412" s="94" t="s">
        <v>5</v>
      </c>
      <c r="C412" s="93">
        <v>87682</v>
      </c>
    </row>
    <row r="413" spans="1:3">
      <c r="A413" s="92" t="s">
        <v>584</v>
      </c>
      <c r="B413" s="92" t="s">
        <v>99</v>
      </c>
      <c r="C413" s="91">
        <v>59535</v>
      </c>
    </row>
    <row r="414" spans="1:3">
      <c r="A414" s="92" t="s">
        <v>580</v>
      </c>
      <c r="B414" s="92" t="s">
        <v>101</v>
      </c>
      <c r="C414" s="91">
        <v>28147</v>
      </c>
    </row>
    <row r="415" spans="1:3">
      <c r="A415" s="94" t="s">
        <v>743</v>
      </c>
      <c r="B415" s="94" t="s">
        <v>5</v>
      </c>
      <c r="C415" s="93">
        <v>4462</v>
      </c>
    </row>
    <row r="416" spans="1:3">
      <c r="A416" s="92" t="s">
        <v>584</v>
      </c>
      <c r="B416" s="92" t="s">
        <v>99</v>
      </c>
      <c r="C416" s="91">
        <v>879</v>
      </c>
    </row>
    <row r="417" spans="1:3">
      <c r="A417" s="92" t="s">
        <v>580</v>
      </c>
      <c r="B417" s="92" t="s">
        <v>101</v>
      </c>
      <c r="C417" s="91">
        <v>3583</v>
      </c>
    </row>
    <row r="418" spans="1:3">
      <c r="A418" s="94" t="s">
        <v>742</v>
      </c>
      <c r="B418" s="94" t="s">
        <v>5</v>
      </c>
      <c r="C418" s="93">
        <v>70331</v>
      </c>
    </row>
    <row r="419" spans="1:3">
      <c r="A419" s="92" t="s">
        <v>584</v>
      </c>
      <c r="B419" s="92" t="s">
        <v>99</v>
      </c>
      <c r="C419" s="91">
        <v>55227</v>
      </c>
    </row>
    <row r="420" spans="1:3">
      <c r="A420" s="92" t="s">
        <v>580</v>
      </c>
      <c r="B420" s="92" t="s">
        <v>101</v>
      </c>
      <c r="C420" s="91">
        <v>12104</v>
      </c>
    </row>
    <row r="421" spans="1:3">
      <c r="A421" s="92" t="s">
        <v>574</v>
      </c>
      <c r="B421" s="92" t="s">
        <v>107</v>
      </c>
      <c r="C421" s="91">
        <v>3000</v>
      </c>
    </row>
    <row r="422" spans="1:3">
      <c r="A422" s="94" t="s">
        <v>741</v>
      </c>
      <c r="B422" s="94" t="s">
        <v>5</v>
      </c>
      <c r="C422" s="93">
        <v>41473</v>
      </c>
    </row>
    <row r="423" spans="1:3">
      <c r="A423" s="92" t="s">
        <v>584</v>
      </c>
      <c r="B423" s="92" t="s">
        <v>99</v>
      </c>
      <c r="C423" s="91">
        <v>21405</v>
      </c>
    </row>
    <row r="424" spans="1:3">
      <c r="A424" s="92" t="s">
        <v>580</v>
      </c>
      <c r="B424" s="92" t="s">
        <v>101</v>
      </c>
      <c r="C424" s="91">
        <v>20068</v>
      </c>
    </row>
    <row r="425" spans="1:3">
      <c r="A425" s="94" t="s">
        <v>740</v>
      </c>
      <c r="B425" s="94" t="s">
        <v>5</v>
      </c>
      <c r="C425" s="93">
        <v>77431</v>
      </c>
    </row>
    <row r="426" spans="1:3">
      <c r="A426" s="92" t="s">
        <v>584</v>
      </c>
      <c r="B426" s="92" t="s">
        <v>99</v>
      </c>
      <c r="C426" s="91">
        <v>77431</v>
      </c>
    </row>
    <row r="427" spans="1:3">
      <c r="A427" s="94" t="s">
        <v>739</v>
      </c>
      <c r="B427" s="94" t="s">
        <v>5</v>
      </c>
      <c r="C427" s="93">
        <v>8720</v>
      </c>
    </row>
    <row r="428" spans="1:3">
      <c r="A428" s="92" t="s">
        <v>584</v>
      </c>
      <c r="B428" s="92" t="s">
        <v>99</v>
      </c>
      <c r="C428" s="91">
        <v>1202</v>
      </c>
    </row>
    <row r="429" spans="1:3">
      <c r="A429" s="92" t="s">
        <v>580</v>
      </c>
      <c r="B429" s="92" t="s">
        <v>101</v>
      </c>
      <c r="C429" s="91">
        <v>6132</v>
      </c>
    </row>
    <row r="430" spans="1:3">
      <c r="A430" s="92" t="s">
        <v>574</v>
      </c>
      <c r="B430" s="92" t="s">
        <v>107</v>
      </c>
      <c r="C430" s="91">
        <v>1386</v>
      </c>
    </row>
    <row r="431" spans="1:3">
      <c r="A431" s="94" t="s">
        <v>738</v>
      </c>
      <c r="B431" s="94" t="s">
        <v>5</v>
      </c>
      <c r="C431" s="93">
        <v>47444</v>
      </c>
    </row>
    <row r="432" spans="1:3">
      <c r="A432" s="92" t="s">
        <v>584</v>
      </c>
      <c r="B432" s="92" t="s">
        <v>99</v>
      </c>
      <c r="C432" s="91">
        <v>47444</v>
      </c>
    </row>
    <row r="433" spans="1:3">
      <c r="A433" s="94" t="s">
        <v>737</v>
      </c>
      <c r="B433" s="94" t="s">
        <v>5</v>
      </c>
      <c r="C433" s="93">
        <v>74066</v>
      </c>
    </row>
    <row r="434" spans="1:3">
      <c r="A434" s="92" t="s">
        <v>584</v>
      </c>
      <c r="B434" s="92" t="s">
        <v>99</v>
      </c>
      <c r="C434" s="91">
        <v>62616</v>
      </c>
    </row>
    <row r="435" spans="1:3">
      <c r="A435" s="92" t="s">
        <v>580</v>
      </c>
      <c r="B435" s="92" t="s">
        <v>101</v>
      </c>
      <c r="C435" s="91">
        <v>11450</v>
      </c>
    </row>
    <row r="436" spans="1:3">
      <c r="A436" s="94" t="s">
        <v>736</v>
      </c>
      <c r="B436" s="94" t="s">
        <v>5</v>
      </c>
      <c r="C436" s="93">
        <v>45596</v>
      </c>
    </row>
    <row r="437" spans="1:3">
      <c r="A437" s="92" t="s">
        <v>584</v>
      </c>
      <c r="B437" s="92" t="s">
        <v>99</v>
      </c>
      <c r="C437" s="91">
        <v>36148</v>
      </c>
    </row>
    <row r="438" spans="1:3">
      <c r="A438" s="92" t="s">
        <v>580</v>
      </c>
      <c r="B438" s="92" t="s">
        <v>101</v>
      </c>
      <c r="C438" s="91">
        <v>9198</v>
      </c>
    </row>
    <row r="439" spans="1:3">
      <c r="A439" s="92" t="s">
        <v>574</v>
      </c>
      <c r="B439" s="92" t="s">
        <v>107</v>
      </c>
      <c r="C439" s="91">
        <v>250</v>
      </c>
    </row>
    <row r="440" spans="1:3">
      <c r="A440" s="94" t="s">
        <v>735</v>
      </c>
      <c r="B440" s="94" t="s">
        <v>5</v>
      </c>
      <c r="C440" s="93">
        <v>9913</v>
      </c>
    </row>
    <row r="441" spans="1:3">
      <c r="A441" s="92" t="s">
        <v>580</v>
      </c>
      <c r="B441" s="92" t="s">
        <v>101</v>
      </c>
      <c r="C441" s="91">
        <v>9913</v>
      </c>
    </row>
    <row r="442" spans="1:3">
      <c r="A442" s="94" t="s">
        <v>734</v>
      </c>
      <c r="B442" s="94" t="s">
        <v>5</v>
      </c>
      <c r="C442" s="93">
        <v>46677</v>
      </c>
    </row>
    <row r="443" spans="1:3">
      <c r="A443" s="92" t="s">
        <v>584</v>
      </c>
      <c r="B443" s="92" t="s">
        <v>99</v>
      </c>
      <c r="C443" s="91">
        <v>16395</v>
      </c>
    </row>
    <row r="444" spans="1:3">
      <c r="A444" s="92" t="s">
        <v>580</v>
      </c>
      <c r="B444" s="92" t="s">
        <v>101</v>
      </c>
      <c r="C444" s="91">
        <v>30282</v>
      </c>
    </row>
    <row r="445" spans="1:3">
      <c r="A445" s="94" t="s">
        <v>733</v>
      </c>
      <c r="B445" s="94" t="s">
        <v>5</v>
      </c>
      <c r="C445" s="93">
        <v>84571</v>
      </c>
    </row>
    <row r="446" spans="1:3">
      <c r="A446" s="92" t="s">
        <v>584</v>
      </c>
      <c r="B446" s="92" t="s">
        <v>99</v>
      </c>
      <c r="C446" s="91">
        <v>1552</v>
      </c>
    </row>
    <row r="447" spans="1:3">
      <c r="A447" s="92" t="s">
        <v>580</v>
      </c>
      <c r="B447" s="92" t="s">
        <v>101</v>
      </c>
      <c r="C447" s="91">
        <v>83019</v>
      </c>
    </row>
    <row r="448" spans="1:3">
      <c r="A448" s="94" t="s">
        <v>732</v>
      </c>
      <c r="B448" s="94" t="s">
        <v>5</v>
      </c>
      <c r="C448" s="93">
        <v>6862</v>
      </c>
    </row>
    <row r="449" spans="1:3">
      <c r="A449" s="92" t="s">
        <v>580</v>
      </c>
      <c r="B449" s="92" t="s">
        <v>101</v>
      </c>
      <c r="C449" s="91">
        <v>6862</v>
      </c>
    </row>
    <row r="450" spans="1:3">
      <c r="A450" s="94" t="s">
        <v>731</v>
      </c>
      <c r="B450" s="94" t="s">
        <v>5</v>
      </c>
      <c r="C450" s="93">
        <v>2691</v>
      </c>
    </row>
    <row r="451" spans="1:3">
      <c r="A451" s="92" t="s">
        <v>580</v>
      </c>
      <c r="B451" s="92" t="s">
        <v>101</v>
      </c>
      <c r="C451" s="91">
        <v>2691</v>
      </c>
    </row>
    <row r="452" spans="1:3">
      <c r="A452" s="94" t="s">
        <v>730</v>
      </c>
      <c r="B452" s="94" t="s">
        <v>5</v>
      </c>
      <c r="C452" s="93">
        <v>30716</v>
      </c>
    </row>
    <row r="453" spans="1:3">
      <c r="A453" s="92" t="s">
        <v>584</v>
      </c>
      <c r="B453" s="92" t="s">
        <v>99</v>
      </c>
      <c r="C453" s="91">
        <v>15593</v>
      </c>
    </row>
    <row r="454" spans="1:3">
      <c r="A454" s="92" t="s">
        <v>580</v>
      </c>
      <c r="B454" s="92" t="s">
        <v>101</v>
      </c>
      <c r="C454" s="91">
        <v>15123</v>
      </c>
    </row>
    <row r="455" spans="1:3">
      <c r="A455" s="94" t="s">
        <v>729</v>
      </c>
      <c r="B455" s="94" t="s">
        <v>5</v>
      </c>
      <c r="C455" s="93">
        <v>3001</v>
      </c>
    </row>
    <row r="456" spans="1:3">
      <c r="A456" s="92" t="s">
        <v>580</v>
      </c>
      <c r="B456" s="92" t="s">
        <v>101</v>
      </c>
      <c r="C456" s="91">
        <v>3001</v>
      </c>
    </row>
    <row r="457" spans="1:3">
      <c r="A457" s="94" t="s">
        <v>728</v>
      </c>
      <c r="B457" s="94" t="s">
        <v>5</v>
      </c>
      <c r="C457" s="93">
        <v>21162</v>
      </c>
    </row>
    <row r="458" spans="1:3">
      <c r="A458" s="92" t="s">
        <v>584</v>
      </c>
      <c r="B458" s="92" t="s">
        <v>99</v>
      </c>
      <c r="C458" s="91">
        <v>15128</v>
      </c>
    </row>
    <row r="459" spans="1:3">
      <c r="A459" s="92" t="s">
        <v>580</v>
      </c>
      <c r="B459" s="92" t="s">
        <v>101</v>
      </c>
      <c r="C459" s="91">
        <v>4034</v>
      </c>
    </row>
    <row r="460" spans="1:3">
      <c r="A460" s="92" t="s">
        <v>574</v>
      </c>
      <c r="B460" s="92" t="s">
        <v>107</v>
      </c>
      <c r="C460" s="91">
        <v>2000</v>
      </c>
    </row>
    <row r="461" spans="1:3">
      <c r="A461" s="94" t="s">
        <v>727</v>
      </c>
      <c r="B461" s="94" t="s">
        <v>5</v>
      </c>
      <c r="C461" s="93">
        <v>57234</v>
      </c>
    </row>
    <row r="462" spans="1:3">
      <c r="A462" s="92" t="s">
        <v>584</v>
      </c>
      <c r="B462" s="92" t="s">
        <v>99</v>
      </c>
      <c r="C462" s="91">
        <v>41019</v>
      </c>
    </row>
    <row r="463" spans="1:3">
      <c r="A463" s="92" t="s">
        <v>580</v>
      </c>
      <c r="B463" s="92" t="s">
        <v>101</v>
      </c>
      <c r="C463" s="91">
        <v>16215</v>
      </c>
    </row>
    <row r="464" spans="1:3">
      <c r="A464" s="94" t="s">
        <v>726</v>
      </c>
      <c r="B464" s="94" t="s">
        <v>5</v>
      </c>
      <c r="C464" s="93">
        <v>66498</v>
      </c>
    </row>
    <row r="465" spans="1:3">
      <c r="A465" s="92" t="s">
        <v>584</v>
      </c>
      <c r="B465" s="92" t="s">
        <v>99</v>
      </c>
      <c r="C465" s="91">
        <v>53300</v>
      </c>
    </row>
    <row r="466" spans="1:3">
      <c r="A466" s="92" t="s">
        <v>580</v>
      </c>
      <c r="B466" s="92" t="s">
        <v>101</v>
      </c>
      <c r="C466" s="91">
        <v>13198</v>
      </c>
    </row>
    <row r="467" spans="1:3">
      <c r="A467" s="94" t="s">
        <v>725</v>
      </c>
      <c r="B467" s="94" t="s">
        <v>5</v>
      </c>
      <c r="C467" s="93">
        <v>389</v>
      </c>
    </row>
    <row r="468" spans="1:3">
      <c r="A468" s="92" t="s">
        <v>580</v>
      </c>
      <c r="B468" s="92" t="s">
        <v>101</v>
      </c>
      <c r="C468" s="91">
        <v>389</v>
      </c>
    </row>
    <row r="469" spans="1:3">
      <c r="A469" s="94" t="s">
        <v>724</v>
      </c>
      <c r="B469" s="94" t="s">
        <v>5</v>
      </c>
      <c r="C469" s="93">
        <v>16030</v>
      </c>
    </row>
    <row r="470" spans="1:3">
      <c r="A470" s="92" t="s">
        <v>584</v>
      </c>
      <c r="B470" s="92" t="s">
        <v>99</v>
      </c>
      <c r="C470" s="91">
        <v>13086</v>
      </c>
    </row>
    <row r="471" spans="1:3">
      <c r="A471" s="92" t="s">
        <v>580</v>
      </c>
      <c r="B471" s="92" t="s">
        <v>101</v>
      </c>
      <c r="C471" s="91">
        <v>1444</v>
      </c>
    </row>
    <row r="472" spans="1:3">
      <c r="A472" s="92" t="s">
        <v>616</v>
      </c>
      <c r="B472" s="92" t="s">
        <v>109</v>
      </c>
      <c r="C472" s="91">
        <v>1500</v>
      </c>
    </row>
    <row r="473" spans="1:3">
      <c r="A473" s="94" t="s">
        <v>723</v>
      </c>
      <c r="B473" s="94" t="s">
        <v>5</v>
      </c>
      <c r="C473" s="93">
        <v>41008</v>
      </c>
    </row>
    <row r="474" spans="1:3">
      <c r="A474" s="92" t="s">
        <v>580</v>
      </c>
      <c r="B474" s="92" t="s">
        <v>101</v>
      </c>
      <c r="C474" s="91">
        <v>41008</v>
      </c>
    </row>
    <row r="475" spans="1:3">
      <c r="A475" s="94" t="s">
        <v>722</v>
      </c>
      <c r="B475" s="94" t="s">
        <v>5</v>
      </c>
      <c r="C475" s="93">
        <v>3734</v>
      </c>
    </row>
    <row r="476" spans="1:3">
      <c r="A476" s="92" t="s">
        <v>580</v>
      </c>
      <c r="B476" s="92" t="s">
        <v>101</v>
      </c>
      <c r="C476" s="91">
        <v>3734</v>
      </c>
    </row>
    <row r="477" spans="1:3">
      <c r="A477" s="94" t="s">
        <v>721</v>
      </c>
      <c r="B477" s="94" t="s">
        <v>5</v>
      </c>
      <c r="C477" s="93">
        <v>178605</v>
      </c>
    </row>
    <row r="478" spans="1:3">
      <c r="A478" s="92" t="s">
        <v>584</v>
      </c>
      <c r="B478" s="92" t="s">
        <v>99</v>
      </c>
      <c r="C478" s="91">
        <v>88289</v>
      </c>
    </row>
    <row r="479" spans="1:3">
      <c r="A479" s="92" t="s">
        <v>580</v>
      </c>
      <c r="B479" s="92" t="s">
        <v>101</v>
      </c>
      <c r="C479" s="91">
        <v>87216</v>
      </c>
    </row>
    <row r="480" spans="1:3">
      <c r="A480" s="92" t="s">
        <v>574</v>
      </c>
      <c r="B480" s="92" t="s">
        <v>107</v>
      </c>
      <c r="C480" s="91">
        <v>3100</v>
      </c>
    </row>
    <row r="481" spans="1:3">
      <c r="A481" s="94" t="s">
        <v>720</v>
      </c>
      <c r="B481" s="94" t="s">
        <v>5</v>
      </c>
      <c r="C481" s="93">
        <v>426742</v>
      </c>
    </row>
    <row r="482" spans="1:3">
      <c r="A482" s="92" t="s">
        <v>584</v>
      </c>
      <c r="B482" s="92" t="s">
        <v>99</v>
      </c>
      <c r="C482" s="91">
        <v>426742</v>
      </c>
    </row>
    <row r="483" spans="1:3">
      <c r="A483" s="94" t="s">
        <v>719</v>
      </c>
      <c r="B483" s="94" t="s">
        <v>5</v>
      </c>
      <c r="C483" s="93">
        <v>22520</v>
      </c>
    </row>
    <row r="484" spans="1:3">
      <c r="A484" s="92" t="s">
        <v>584</v>
      </c>
      <c r="B484" s="92" t="s">
        <v>99</v>
      </c>
      <c r="C484" s="91">
        <v>22520</v>
      </c>
    </row>
    <row r="485" spans="1:3">
      <c r="A485" s="94" t="s">
        <v>718</v>
      </c>
      <c r="B485" s="94" t="s">
        <v>5</v>
      </c>
      <c r="C485" s="93">
        <v>14048</v>
      </c>
    </row>
    <row r="486" spans="1:3">
      <c r="A486" s="92" t="s">
        <v>584</v>
      </c>
      <c r="B486" s="92" t="s">
        <v>99</v>
      </c>
      <c r="C486" s="91">
        <v>14048</v>
      </c>
    </row>
    <row r="487" spans="1:3">
      <c r="A487" s="94" t="s">
        <v>717</v>
      </c>
      <c r="B487" s="94" t="s">
        <v>5</v>
      </c>
      <c r="C487" s="93">
        <v>9981</v>
      </c>
    </row>
    <row r="488" spans="1:3">
      <c r="A488" s="92" t="s">
        <v>580</v>
      </c>
      <c r="B488" s="92" t="s">
        <v>101</v>
      </c>
      <c r="C488" s="91">
        <v>9981</v>
      </c>
    </row>
    <row r="489" spans="1:3">
      <c r="A489" s="94" t="s">
        <v>716</v>
      </c>
      <c r="B489" s="94" t="s">
        <v>5</v>
      </c>
      <c r="C489" s="93">
        <v>55290</v>
      </c>
    </row>
    <row r="490" spans="1:3">
      <c r="A490" s="92" t="s">
        <v>584</v>
      </c>
      <c r="B490" s="92" t="s">
        <v>99</v>
      </c>
      <c r="C490" s="91">
        <v>55290</v>
      </c>
    </row>
    <row r="491" spans="1:3">
      <c r="A491" s="94" t="s">
        <v>715</v>
      </c>
      <c r="B491" s="94" t="s">
        <v>5</v>
      </c>
      <c r="C491" s="93">
        <v>21411</v>
      </c>
    </row>
    <row r="492" spans="1:3">
      <c r="A492" s="92" t="s">
        <v>580</v>
      </c>
      <c r="B492" s="92" t="s">
        <v>101</v>
      </c>
      <c r="C492" s="91">
        <v>21411</v>
      </c>
    </row>
    <row r="493" spans="1:3">
      <c r="A493" s="94" t="s">
        <v>714</v>
      </c>
      <c r="B493" s="94" t="s">
        <v>5</v>
      </c>
      <c r="C493" s="93">
        <v>46185</v>
      </c>
    </row>
    <row r="494" spans="1:3">
      <c r="A494" s="92" t="s">
        <v>584</v>
      </c>
      <c r="B494" s="92" t="s">
        <v>99</v>
      </c>
      <c r="C494" s="91">
        <v>27506</v>
      </c>
    </row>
    <row r="495" spans="1:3">
      <c r="A495" s="92" t="s">
        <v>580</v>
      </c>
      <c r="B495" s="92" t="s">
        <v>101</v>
      </c>
      <c r="C495" s="91">
        <v>18679</v>
      </c>
    </row>
    <row r="496" spans="1:3">
      <c r="A496" s="94" t="s">
        <v>713</v>
      </c>
      <c r="B496" s="94" t="s">
        <v>5</v>
      </c>
      <c r="C496" s="93">
        <v>2788</v>
      </c>
    </row>
    <row r="497" spans="1:3">
      <c r="A497" s="92" t="s">
        <v>580</v>
      </c>
      <c r="B497" s="92" t="s">
        <v>101</v>
      </c>
      <c r="C497" s="91">
        <v>2788</v>
      </c>
    </row>
    <row r="498" spans="1:3">
      <c r="A498" s="94" t="s">
        <v>712</v>
      </c>
      <c r="B498" s="94" t="s">
        <v>5</v>
      </c>
      <c r="C498" s="93">
        <v>24903</v>
      </c>
    </row>
    <row r="499" spans="1:3">
      <c r="A499" s="92" t="s">
        <v>584</v>
      </c>
      <c r="B499" s="92" t="s">
        <v>99</v>
      </c>
      <c r="C499" s="91">
        <v>17442</v>
      </c>
    </row>
    <row r="500" spans="1:3">
      <c r="A500" s="92" t="s">
        <v>580</v>
      </c>
      <c r="B500" s="92" t="s">
        <v>101</v>
      </c>
      <c r="C500" s="91">
        <v>5761</v>
      </c>
    </row>
    <row r="501" spans="1:3">
      <c r="A501" s="92" t="s">
        <v>574</v>
      </c>
      <c r="B501" s="92" t="s">
        <v>107</v>
      </c>
      <c r="C501" s="91">
        <v>1700</v>
      </c>
    </row>
    <row r="502" spans="1:3">
      <c r="A502" s="94" t="s">
        <v>711</v>
      </c>
      <c r="B502" s="94" t="s">
        <v>5</v>
      </c>
      <c r="C502" s="93">
        <v>84298</v>
      </c>
    </row>
    <row r="503" spans="1:3">
      <c r="A503" s="92" t="s">
        <v>584</v>
      </c>
      <c r="B503" s="92" t="s">
        <v>99</v>
      </c>
      <c r="C503" s="91">
        <v>65544</v>
      </c>
    </row>
    <row r="504" spans="1:3">
      <c r="A504" s="92" t="s">
        <v>580</v>
      </c>
      <c r="B504" s="92" t="s">
        <v>101</v>
      </c>
      <c r="C504" s="91">
        <v>18754</v>
      </c>
    </row>
    <row r="505" spans="1:3">
      <c r="A505" s="94" t="s">
        <v>710</v>
      </c>
      <c r="B505" s="94" t="s">
        <v>5</v>
      </c>
      <c r="C505" s="93">
        <v>128742</v>
      </c>
    </row>
    <row r="506" spans="1:3">
      <c r="A506" s="92" t="s">
        <v>584</v>
      </c>
      <c r="B506" s="92" t="s">
        <v>99</v>
      </c>
      <c r="C506" s="91">
        <v>109054</v>
      </c>
    </row>
    <row r="507" spans="1:3">
      <c r="A507" s="92" t="s">
        <v>580</v>
      </c>
      <c r="B507" s="92" t="s">
        <v>101</v>
      </c>
      <c r="C507" s="91">
        <v>19528</v>
      </c>
    </row>
    <row r="508" spans="1:3">
      <c r="A508" s="92" t="s">
        <v>574</v>
      </c>
      <c r="B508" s="92" t="s">
        <v>107</v>
      </c>
      <c r="C508" s="91">
        <v>160</v>
      </c>
    </row>
    <row r="509" spans="1:3">
      <c r="A509" s="94" t="s">
        <v>709</v>
      </c>
      <c r="B509" s="94" t="s">
        <v>5</v>
      </c>
      <c r="C509" s="93">
        <v>504</v>
      </c>
    </row>
    <row r="510" spans="1:3">
      <c r="A510" s="92" t="s">
        <v>580</v>
      </c>
      <c r="B510" s="92" t="s">
        <v>101</v>
      </c>
      <c r="C510" s="91">
        <v>504</v>
      </c>
    </row>
    <row r="511" spans="1:3">
      <c r="A511" s="94" t="s">
        <v>708</v>
      </c>
      <c r="B511" s="94" t="s">
        <v>5</v>
      </c>
      <c r="C511" s="93">
        <v>10446</v>
      </c>
    </row>
    <row r="512" spans="1:3">
      <c r="A512" s="92" t="s">
        <v>584</v>
      </c>
      <c r="B512" s="92" t="s">
        <v>99</v>
      </c>
      <c r="C512" s="91">
        <v>2052</v>
      </c>
    </row>
    <row r="513" spans="1:3">
      <c r="A513" s="92" t="s">
        <v>580</v>
      </c>
      <c r="B513" s="92" t="s">
        <v>101</v>
      </c>
      <c r="C513" s="91">
        <v>8394</v>
      </c>
    </row>
    <row r="514" spans="1:3">
      <c r="A514" s="94" t="s">
        <v>707</v>
      </c>
      <c r="B514" s="94" t="s">
        <v>5</v>
      </c>
      <c r="C514" s="93">
        <v>46116</v>
      </c>
    </row>
    <row r="515" spans="1:3">
      <c r="A515" s="92" t="s">
        <v>584</v>
      </c>
      <c r="B515" s="92" t="s">
        <v>99</v>
      </c>
      <c r="C515" s="91">
        <v>38430</v>
      </c>
    </row>
    <row r="516" spans="1:3">
      <c r="A516" s="92" t="s">
        <v>580</v>
      </c>
      <c r="B516" s="92" t="s">
        <v>101</v>
      </c>
      <c r="C516" s="91">
        <v>7386</v>
      </c>
    </row>
    <row r="517" spans="1:3">
      <c r="A517" s="92" t="s">
        <v>616</v>
      </c>
      <c r="B517" s="92" t="s">
        <v>109</v>
      </c>
      <c r="C517" s="91">
        <v>300</v>
      </c>
    </row>
    <row r="518" spans="1:3">
      <c r="A518" s="94" t="s">
        <v>706</v>
      </c>
      <c r="B518" s="94" t="s">
        <v>5</v>
      </c>
      <c r="C518" s="93">
        <v>59935</v>
      </c>
    </row>
    <row r="519" spans="1:3">
      <c r="A519" s="92" t="s">
        <v>580</v>
      </c>
      <c r="B519" s="92" t="s">
        <v>101</v>
      </c>
      <c r="C519" s="91">
        <v>54935</v>
      </c>
    </row>
    <row r="520" spans="1:3">
      <c r="A520" s="92" t="s">
        <v>574</v>
      </c>
      <c r="B520" s="92" t="s">
        <v>107</v>
      </c>
      <c r="C520" s="91">
        <v>5000</v>
      </c>
    </row>
    <row r="521" spans="1:3">
      <c r="A521" s="94" t="s">
        <v>705</v>
      </c>
      <c r="B521" s="94" t="s">
        <v>5</v>
      </c>
      <c r="C521" s="93">
        <v>74558</v>
      </c>
    </row>
    <row r="522" spans="1:3">
      <c r="A522" s="92" t="s">
        <v>580</v>
      </c>
      <c r="B522" s="92" t="s">
        <v>101</v>
      </c>
      <c r="C522" s="91">
        <v>13701</v>
      </c>
    </row>
    <row r="523" spans="1:3">
      <c r="A523" s="92" t="s">
        <v>574</v>
      </c>
      <c r="B523" s="92" t="s">
        <v>107</v>
      </c>
      <c r="C523" s="91">
        <v>60857</v>
      </c>
    </row>
    <row r="524" spans="1:3">
      <c r="A524" s="94" t="s">
        <v>704</v>
      </c>
      <c r="B524" s="94" t="s">
        <v>5</v>
      </c>
      <c r="C524" s="93">
        <v>264043</v>
      </c>
    </row>
    <row r="525" spans="1:3">
      <c r="A525" s="92" t="s">
        <v>584</v>
      </c>
      <c r="B525" s="92" t="s">
        <v>99</v>
      </c>
      <c r="C525" s="91">
        <v>167987</v>
      </c>
    </row>
    <row r="526" spans="1:3">
      <c r="A526" s="92" t="s">
        <v>580</v>
      </c>
      <c r="B526" s="92" t="s">
        <v>101</v>
      </c>
      <c r="C526" s="91">
        <v>91252</v>
      </c>
    </row>
    <row r="527" spans="1:3">
      <c r="A527" s="92" t="s">
        <v>574</v>
      </c>
      <c r="B527" s="92" t="s">
        <v>107</v>
      </c>
      <c r="C527" s="91">
        <v>4804</v>
      </c>
    </row>
    <row r="528" spans="1:3">
      <c r="A528" s="94" t="s">
        <v>703</v>
      </c>
      <c r="B528" s="94" t="s">
        <v>5</v>
      </c>
      <c r="C528" s="93">
        <v>411822</v>
      </c>
    </row>
    <row r="529" spans="1:3">
      <c r="A529" s="92" t="s">
        <v>584</v>
      </c>
      <c r="B529" s="92" t="s">
        <v>99</v>
      </c>
      <c r="C529" s="91">
        <v>411822</v>
      </c>
    </row>
    <row r="530" spans="1:3">
      <c r="A530" s="94" t="s">
        <v>702</v>
      </c>
      <c r="B530" s="94" t="s">
        <v>5</v>
      </c>
      <c r="C530" s="93">
        <v>57550</v>
      </c>
    </row>
    <row r="531" spans="1:3">
      <c r="A531" s="92" t="s">
        <v>584</v>
      </c>
      <c r="B531" s="92" t="s">
        <v>99</v>
      </c>
      <c r="C531" s="91">
        <v>57550</v>
      </c>
    </row>
    <row r="532" spans="1:3">
      <c r="A532" s="94" t="s">
        <v>701</v>
      </c>
      <c r="B532" s="94" t="s">
        <v>5</v>
      </c>
      <c r="C532" s="93">
        <v>19596</v>
      </c>
    </row>
    <row r="533" spans="1:3">
      <c r="A533" s="92" t="s">
        <v>584</v>
      </c>
      <c r="B533" s="92" t="s">
        <v>99</v>
      </c>
      <c r="C533" s="91">
        <v>19596</v>
      </c>
    </row>
    <row r="534" spans="1:3">
      <c r="A534" s="94" t="s">
        <v>700</v>
      </c>
      <c r="B534" s="94" t="s">
        <v>5</v>
      </c>
      <c r="C534" s="93">
        <v>13658</v>
      </c>
    </row>
    <row r="535" spans="1:3">
      <c r="A535" s="92" t="s">
        <v>580</v>
      </c>
      <c r="B535" s="92" t="s">
        <v>101</v>
      </c>
      <c r="C535" s="91">
        <v>13658</v>
      </c>
    </row>
    <row r="536" spans="1:3">
      <c r="A536" s="94" t="s">
        <v>699</v>
      </c>
      <c r="B536" s="94" t="s">
        <v>5</v>
      </c>
      <c r="C536" s="93">
        <v>10000</v>
      </c>
    </row>
    <row r="537" spans="1:3">
      <c r="A537" s="92" t="s">
        <v>580</v>
      </c>
      <c r="B537" s="92" t="s">
        <v>101</v>
      </c>
      <c r="C537" s="91">
        <v>10000</v>
      </c>
    </row>
    <row r="538" spans="1:3">
      <c r="A538" s="94" t="s">
        <v>698</v>
      </c>
      <c r="B538" s="94" t="s">
        <v>5</v>
      </c>
      <c r="C538" s="93">
        <v>16586</v>
      </c>
    </row>
    <row r="539" spans="1:3">
      <c r="A539" s="92" t="s">
        <v>584</v>
      </c>
      <c r="B539" s="92" t="s">
        <v>99</v>
      </c>
      <c r="C539" s="91">
        <v>16586</v>
      </c>
    </row>
    <row r="540" spans="1:3">
      <c r="A540" s="94" t="s">
        <v>697</v>
      </c>
      <c r="B540" s="94" t="s">
        <v>5</v>
      </c>
      <c r="C540" s="93">
        <v>21981</v>
      </c>
    </row>
    <row r="541" spans="1:3">
      <c r="A541" s="92" t="s">
        <v>580</v>
      </c>
      <c r="B541" s="92" t="s">
        <v>101</v>
      </c>
      <c r="C541" s="91">
        <v>21981</v>
      </c>
    </row>
    <row r="542" spans="1:3">
      <c r="A542" s="94" t="s">
        <v>696</v>
      </c>
      <c r="B542" s="94" t="s">
        <v>5</v>
      </c>
      <c r="C542" s="93">
        <v>9626</v>
      </c>
    </row>
    <row r="543" spans="1:3">
      <c r="A543" s="92" t="s">
        <v>584</v>
      </c>
      <c r="B543" s="92" t="s">
        <v>99</v>
      </c>
      <c r="C543" s="91">
        <v>9626</v>
      </c>
    </row>
    <row r="544" spans="1:3">
      <c r="A544" s="94" t="s">
        <v>695</v>
      </c>
      <c r="B544" s="94" t="s">
        <v>5</v>
      </c>
      <c r="C544" s="93">
        <v>157244</v>
      </c>
    </row>
    <row r="545" spans="1:3">
      <c r="A545" s="92" t="s">
        <v>584</v>
      </c>
      <c r="B545" s="92" t="s">
        <v>99</v>
      </c>
      <c r="C545" s="91">
        <v>113258</v>
      </c>
    </row>
    <row r="546" spans="1:3">
      <c r="A546" s="92" t="s">
        <v>580</v>
      </c>
      <c r="B546" s="92" t="s">
        <v>101</v>
      </c>
      <c r="C546" s="91">
        <v>43801</v>
      </c>
    </row>
    <row r="547" spans="1:3">
      <c r="A547" s="92" t="s">
        <v>574</v>
      </c>
      <c r="B547" s="92" t="s">
        <v>107</v>
      </c>
      <c r="C547" s="91">
        <v>185</v>
      </c>
    </row>
    <row r="548" spans="1:3">
      <c r="A548" s="94" t="s">
        <v>694</v>
      </c>
      <c r="B548" s="94" t="s">
        <v>5</v>
      </c>
      <c r="C548" s="93">
        <v>15014</v>
      </c>
    </row>
    <row r="549" spans="1:3">
      <c r="A549" s="92" t="s">
        <v>584</v>
      </c>
      <c r="B549" s="92" t="s">
        <v>99</v>
      </c>
      <c r="C549" s="91">
        <v>15014</v>
      </c>
    </row>
    <row r="550" spans="1:3">
      <c r="A550" s="94" t="s">
        <v>693</v>
      </c>
      <c r="B550" s="94" t="s">
        <v>5</v>
      </c>
      <c r="C550" s="93">
        <v>156795</v>
      </c>
    </row>
    <row r="551" spans="1:3">
      <c r="A551" s="92" t="s">
        <v>584</v>
      </c>
      <c r="B551" s="92" t="s">
        <v>99</v>
      </c>
      <c r="C551" s="91">
        <v>156795</v>
      </c>
    </row>
    <row r="552" spans="1:3">
      <c r="A552" s="94" t="s">
        <v>692</v>
      </c>
      <c r="B552" s="94" t="s">
        <v>5</v>
      </c>
      <c r="C552" s="93">
        <v>21531</v>
      </c>
    </row>
    <row r="553" spans="1:3">
      <c r="A553" s="92" t="s">
        <v>580</v>
      </c>
      <c r="B553" s="92" t="s">
        <v>101</v>
      </c>
      <c r="C553" s="91">
        <v>21531</v>
      </c>
    </row>
    <row r="554" spans="1:3">
      <c r="A554" s="94" t="s">
        <v>691</v>
      </c>
      <c r="B554" s="94" t="s">
        <v>5</v>
      </c>
      <c r="C554" s="93">
        <v>33885</v>
      </c>
    </row>
    <row r="555" spans="1:3">
      <c r="A555" s="92" t="s">
        <v>584</v>
      </c>
      <c r="B555" s="92" t="s">
        <v>99</v>
      </c>
      <c r="C555" s="91">
        <v>19682</v>
      </c>
    </row>
    <row r="556" spans="1:3">
      <c r="A556" s="92" t="s">
        <v>580</v>
      </c>
      <c r="B556" s="92" t="s">
        <v>101</v>
      </c>
      <c r="C556" s="91">
        <v>14203</v>
      </c>
    </row>
    <row r="557" spans="1:3">
      <c r="A557" s="94" t="s">
        <v>690</v>
      </c>
      <c r="B557" s="94" t="s">
        <v>5</v>
      </c>
      <c r="C557" s="93">
        <v>1695</v>
      </c>
    </row>
    <row r="558" spans="1:3">
      <c r="A558" s="92" t="s">
        <v>580</v>
      </c>
      <c r="B558" s="92" t="s">
        <v>101</v>
      </c>
      <c r="C558" s="91">
        <v>1695</v>
      </c>
    </row>
    <row r="559" spans="1:3">
      <c r="A559" s="94" t="s">
        <v>689</v>
      </c>
      <c r="B559" s="94" t="s">
        <v>5</v>
      </c>
      <c r="C559" s="93">
        <v>22675</v>
      </c>
    </row>
    <row r="560" spans="1:3">
      <c r="A560" s="92" t="s">
        <v>584</v>
      </c>
      <c r="B560" s="92" t="s">
        <v>99</v>
      </c>
      <c r="C560" s="91">
        <v>15128</v>
      </c>
    </row>
    <row r="561" spans="1:3">
      <c r="A561" s="92" t="s">
        <v>580</v>
      </c>
      <c r="B561" s="92" t="s">
        <v>101</v>
      </c>
      <c r="C561" s="91">
        <v>5847</v>
      </c>
    </row>
    <row r="562" spans="1:3">
      <c r="A562" s="92" t="s">
        <v>574</v>
      </c>
      <c r="B562" s="92" t="s">
        <v>107</v>
      </c>
      <c r="C562" s="91">
        <v>1700</v>
      </c>
    </row>
    <row r="563" spans="1:3">
      <c r="A563" s="94" t="s">
        <v>688</v>
      </c>
      <c r="B563" s="94" t="s">
        <v>5</v>
      </c>
      <c r="C563" s="93">
        <v>11761</v>
      </c>
    </row>
    <row r="564" spans="1:3">
      <c r="A564" s="92" t="s">
        <v>584</v>
      </c>
      <c r="B564" s="92" t="s">
        <v>99</v>
      </c>
      <c r="C564" s="91">
        <v>7831</v>
      </c>
    </row>
    <row r="565" spans="1:3">
      <c r="A565" s="92" t="s">
        <v>580</v>
      </c>
      <c r="B565" s="92" t="s">
        <v>101</v>
      </c>
      <c r="C565" s="91">
        <v>2380</v>
      </c>
    </row>
    <row r="566" spans="1:3">
      <c r="A566" s="92" t="s">
        <v>574</v>
      </c>
      <c r="B566" s="92" t="s">
        <v>107</v>
      </c>
      <c r="C566" s="91">
        <v>1550</v>
      </c>
    </row>
    <row r="567" spans="1:3">
      <c r="A567" s="94" t="s">
        <v>687</v>
      </c>
      <c r="B567" s="94" t="s">
        <v>5</v>
      </c>
      <c r="C567" s="93">
        <v>24488</v>
      </c>
    </row>
    <row r="568" spans="1:3">
      <c r="A568" s="92" t="s">
        <v>584</v>
      </c>
      <c r="B568" s="92" t="s">
        <v>99</v>
      </c>
      <c r="C568" s="91">
        <v>18346</v>
      </c>
    </row>
    <row r="569" spans="1:3">
      <c r="A569" s="92" t="s">
        <v>580</v>
      </c>
      <c r="B569" s="92" t="s">
        <v>101</v>
      </c>
      <c r="C569" s="91">
        <v>6142</v>
      </c>
    </row>
    <row r="570" spans="1:3">
      <c r="A570" s="94" t="s">
        <v>686</v>
      </c>
      <c r="B570" s="94" t="s">
        <v>5</v>
      </c>
      <c r="C570" s="93">
        <v>192</v>
      </c>
    </row>
    <row r="571" spans="1:3">
      <c r="A571" s="92" t="s">
        <v>580</v>
      </c>
      <c r="B571" s="92" t="s">
        <v>101</v>
      </c>
      <c r="C571" s="91">
        <v>192</v>
      </c>
    </row>
    <row r="572" spans="1:3">
      <c r="A572" s="94" t="s">
        <v>685</v>
      </c>
      <c r="B572" s="94" t="s">
        <v>5</v>
      </c>
      <c r="C572" s="93">
        <v>29235</v>
      </c>
    </row>
    <row r="573" spans="1:3">
      <c r="A573" s="92" t="s">
        <v>584</v>
      </c>
      <c r="B573" s="92" t="s">
        <v>99</v>
      </c>
      <c r="C573" s="91">
        <v>23715</v>
      </c>
    </row>
    <row r="574" spans="1:3">
      <c r="A574" s="92" t="s">
        <v>580</v>
      </c>
      <c r="B574" s="92" t="s">
        <v>101</v>
      </c>
      <c r="C574" s="91">
        <v>5520</v>
      </c>
    </row>
    <row r="575" spans="1:3">
      <c r="A575" s="94" t="s">
        <v>684</v>
      </c>
      <c r="B575" s="94" t="s">
        <v>5</v>
      </c>
      <c r="C575" s="93">
        <v>13189</v>
      </c>
    </row>
    <row r="576" spans="1:3">
      <c r="A576" s="92" t="s">
        <v>584</v>
      </c>
      <c r="B576" s="92" t="s">
        <v>99</v>
      </c>
      <c r="C576" s="91">
        <v>12002</v>
      </c>
    </row>
    <row r="577" spans="1:3">
      <c r="A577" s="92" t="s">
        <v>580</v>
      </c>
      <c r="B577" s="92" t="s">
        <v>101</v>
      </c>
      <c r="C577" s="91">
        <v>1187</v>
      </c>
    </row>
    <row r="578" spans="1:3">
      <c r="A578" s="94" t="s">
        <v>683</v>
      </c>
      <c r="B578" s="94" t="s">
        <v>5</v>
      </c>
      <c r="C578" s="93">
        <v>298</v>
      </c>
    </row>
    <row r="579" spans="1:3">
      <c r="A579" s="92" t="s">
        <v>580</v>
      </c>
      <c r="B579" s="92" t="s">
        <v>101</v>
      </c>
      <c r="C579" s="91">
        <v>298</v>
      </c>
    </row>
    <row r="580" spans="1:3">
      <c r="A580" s="94" t="s">
        <v>682</v>
      </c>
      <c r="B580" s="94" t="s">
        <v>5</v>
      </c>
      <c r="C580" s="93">
        <v>54388</v>
      </c>
    </row>
    <row r="581" spans="1:3">
      <c r="A581" s="92" t="s">
        <v>584</v>
      </c>
      <c r="B581" s="92" t="s">
        <v>99</v>
      </c>
      <c r="C581" s="91">
        <v>43492</v>
      </c>
    </row>
    <row r="582" spans="1:3">
      <c r="A582" s="92" t="s">
        <v>580</v>
      </c>
      <c r="B582" s="92" t="s">
        <v>101</v>
      </c>
      <c r="C582" s="91">
        <v>10196</v>
      </c>
    </row>
    <row r="583" spans="1:3">
      <c r="A583" s="92" t="s">
        <v>574</v>
      </c>
      <c r="B583" s="92" t="s">
        <v>107</v>
      </c>
      <c r="C583" s="91">
        <v>700</v>
      </c>
    </row>
    <row r="584" spans="1:3">
      <c r="A584" s="94" t="s">
        <v>681</v>
      </c>
      <c r="B584" s="94" t="s">
        <v>5</v>
      </c>
      <c r="C584" s="93">
        <v>51173</v>
      </c>
    </row>
    <row r="585" spans="1:3">
      <c r="A585" s="92" t="s">
        <v>584</v>
      </c>
      <c r="B585" s="92" t="s">
        <v>99</v>
      </c>
      <c r="C585" s="91">
        <v>43740</v>
      </c>
    </row>
    <row r="586" spans="1:3">
      <c r="A586" s="92" t="s">
        <v>580</v>
      </c>
      <c r="B586" s="92" t="s">
        <v>101</v>
      </c>
      <c r="C586" s="91">
        <v>7083</v>
      </c>
    </row>
    <row r="587" spans="1:3">
      <c r="A587" s="92" t="s">
        <v>574</v>
      </c>
      <c r="B587" s="92" t="s">
        <v>107</v>
      </c>
      <c r="C587" s="91">
        <v>350</v>
      </c>
    </row>
    <row r="588" spans="1:3">
      <c r="A588" s="94" t="s">
        <v>680</v>
      </c>
      <c r="B588" s="94" t="s">
        <v>5</v>
      </c>
      <c r="C588" s="93">
        <v>388</v>
      </c>
    </row>
    <row r="589" spans="1:3">
      <c r="A589" s="92" t="s">
        <v>580</v>
      </c>
      <c r="B589" s="92" t="s">
        <v>101</v>
      </c>
      <c r="C589" s="91">
        <v>388</v>
      </c>
    </row>
    <row r="590" spans="1:3">
      <c r="A590" s="94" t="s">
        <v>679</v>
      </c>
      <c r="B590" s="94" t="s">
        <v>5</v>
      </c>
      <c r="C590" s="93">
        <v>2914</v>
      </c>
    </row>
    <row r="591" spans="1:3">
      <c r="A591" s="92" t="s">
        <v>580</v>
      </c>
      <c r="B591" s="92" t="s">
        <v>101</v>
      </c>
      <c r="C591" s="91">
        <v>2914</v>
      </c>
    </row>
    <row r="592" spans="1:3">
      <c r="A592" s="94" t="s">
        <v>678</v>
      </c>
      <c r="B592" s="94" t="s">
        <v>5</v>
      </c>
      <c r="C592" s="93">
        <v>58600</v>
      </c>
    </row>
    <row r="593" spans="1:3">
      <c r="A593" s="92" t="s">
        <v>584</v>
      </c>
      <c r="B593" s="92" t="s">
        <v>99</v>
      </c>
      <c r="C593" s="91">
        <v>31974</v>
      </c>
    </row>
    <row r="594" spans="1:3">
      <c r="A594" s="92" t="s">
        <v>580</v>
      </c>
      <c r="B594" s="92" t="s">
        <v>101</v>
      </c>
      <c r="C594" s="91">
        <v>25826</v>
      </c>
    </row>
    <row r="595" spans="1:3">
      <c r="A595" s="92" t="s">
        <v>574</v>
      </c>
      <c r="B595" s="92" t="s">
        <v>107</v>
      </c>
      <c r="C595" s="91">
        <v>800</v>
      </c>
    </row>
    <row r="596" spans="1:3">
      <c r="A596" s="94" t="s">
        <v>677</v>
      </c>
      <c r="B596" s="94" t="s">
        <v>5</v>
      </c>
      <c r="C596" s="93">
        <v>22291</v>
      </c>
    </row>
    <row r="597" spans="1:3">
      <c r="A597" s="92" t="s">
        <v>584</v>
      </c>
      <c r="B597" s="92" t="s">
        <v>99</v>
      </c>
      <c r="C597" s="91">
        <v>9544</v>
      </c>
    </row>
    <row r="598" spans="1:3">
      <c r="A598" s="92" t="s">
        <v>580</v>
      </c>
      <c r="B598" s="92" t="s">
        <v>101</v>
      </c>
      <c r="C598" s="91">
        <v>12747</v>
      </c>
    </row>
    <row r="599" spans="1:3">
      <c r="A599" s="94" t="s">
        <v>676</v>
      </c>
      <c r="B599" s="94" t="s">
        <v>5</v>
      </c>
      <c r="C599" s="93">
        <v>46141</v>
      </c>
    </row>
    <row r="600" spans="1:3">
      <c r="A600" s="92" t="s">
        <v>580</v>
      </c>
      <c r="B600" s="92" t="s">
        <v>101</v>
      </c>
      <c r="C600" s="91">
        <v>46141</v>
      </c>
    </row>
    <row r="601" spans="1:3">
      <c r="A601" s="94" t="s">
        <v>675</v>
      </c>
      <c r="B601" s="94" t="s">
        <v>5</v>
      </c>
      <c r="C601" s="93">
        <v>5093</v>
      </c>
    </row>
    <row r="602" spans="1:3">
      <c r="A602" s="92" t="s">
        <v>580</v>
      </c>
      <c r="B602" s="92" t="s">
        <v>101</v>
      </c>
      <c r="C602" s="91">
        <v>5093</v>
      </c>
    </row>
    <row r="603" spans="1:3">
      <c r="A603" s="94" t="s">
        <v>674</v>
      </c>
      <c r="B603" s="94" t="s">
        <v>5</v>
      </c>
      <c r="C603" s="93">
        <v>47950</v>
      </c>
    </row>
    <row r="604" spans="1:3">
      <c r="A604" s="92" t="s">
        <v>584</v>
      </c>
      <c r="B604" s="92" t="s">
        <v>99</v>
      </c>
      <c r="C604" s="91">
        <v>39188</v>
      </c>
    </row>
    <row r="605" spans="1:3">
      <c r="A605" s="92" t="s">
        <v>580</v>
      </c>
      <c r="B605" s="92" t="s">
        <v>101</v>
      </c>
      <c r="C605" s="91">
        <v>8762</v>
      </c>
    </row>
    <row r="606" spans="1:3">
      <c r="A606" s="94" t="s">
        <v>673</v>
      </c>
      <c r="B606" s="94" t="s">
        <v>5</v>
      </c>
      <c r="C606" s="93">
        <v>7507</v>
      </c>
    </row>
    <row r="607" spans="1:3">
      <c r="A607" s="92" t="s">
        <v>584</v>
      </c>
      <c r="B607" s="92" t="s">
        <v>99</v>
      </c>
      <c r="C607" s="91">
        <v>7507</v>
      </c>
    </row>
    <row r="608" spans="1:3">
      <c r="A608" s="94" t="s">
        <v>672</v>
      </c>
      <c r="B608" s="94" t="s">
        <v>5</v>
      </c>
      <c r="C608" s="93">
        <v>58726</v>
      </c>
    </row>
    <row r="609" spans="1:3">
      <c r="A609" s="92" t="s">
        <v>584</v>
      </c>
      <c r="B609" s="92" t="s">
        <v>99</v>
      </c>
      <c r="C609" s="91">
        <v>58726</v>
      </c>
    </row>
    <row r="610" spans="1:3">
      <c r="A610" s="94" t="s">
        <v>671</v>
      </c>
      <c r="B610" s="94" t="s">
        <v>5</v>
      </c>
      <c r="C610" s="93">
        <v>83</v>
      </c>
    </row>
    <row r="611" spans="1:3">
      <c r="A611" s="92" t="s">
        <v>580</v>
      </c>
      <c r="B611" s="92" t="s">
        <v>101</v>
      </c>
      <c r="C611" s="91">
        <v>83</v>
      </c>
    </row>
    <row r="612" spans="1:3">
      <c r="A612" s="94" t="s">
        <v>670</v>
      </c>
      <c r="B612" s="94" t="s">
        <v>5</v>
      </c>
      <c r="C612" s="93">
        <v>8343</v>
      </c>
    </row>
    <row r="613" spans="1:3">
      <c r="A613" s="92" t="s">
        <v>580</v>
      </c>
      <c r="B613" s="92" t="s">
        <v>101</v>
      </c>
      <c r="C613" s="91">
        <v>8343</v>
      </c>
    </row>
    <row r="614" spans="1:3">
      <c r="A614" s="94" t="s">
        <v>669</v>
      </c>
      <c r="B614" s="94" t="s">
        <v>5</v>
      </c>
      <c r="C614" s="93">
        <v>41298</v>
      </c>
    </row>
    <row r="615" spans="1:3">
      <c r="A615" s="92" t="s">
        <v>584</v>
      </c>
      <c r="B615" s="92" t="s">
        <v>99</v>
      </c>
      <c r="C615" s="91">
        <v>29668</v>
      </c>
    </row>
    <row r="616" spans="1:3">
      <c r="A616" s="92" t="s">
        <v>580</v>
      </c>
      <c r="B616" s="92" t="s">
        <v>101</v>
      </c>
      <c r="C616" s="91">
        <v>11630</v>
      </c>
    </row>
    <row r="617" spans="1:3">
      <c r="A617" s="94" t="s">
        <v>668</v>
      </c>
      <c r="B617" s="94" t="s">
        <v>5</v>
      </c>
      <c r="C617" s="93">
        <v>3099</v>
      </c>
    </row>
    <row r="618" spans="1:3">
      <c r="A618" s="92" t="s">
        <v>584</v>
      </c>
      <c r="B618" s="92" t="s">
        <v>99</v>
      </c>
      <c r="C618" s="91">
        <v>1512</v>
      </c>
    </row>
    <row r="619" spans="1:3">
      <c r="A619" s="92" t="s">
        <v>580</v>
      </c>
      <c r="B619" s="92" t="s">
        <v>101</v>
      </c>
      <c r="C619" s="91">
        <v>1587</v>
      </c>
    </row>
    <row r="620" spans="1:3">
      <c r="A620" s="94" t="s">
        <v>667</v>
      </c>
      <c r="B620" s="94" t="s">
        <v>5</v>
      </c>
      <c r="C620" s="93">
        <v>28417</v>
      </c>
    </row>
    <row r="621" spans="1:3">
      <c r="A621" s="92" t="s">
        <v>584</v>
      </c>
      <c r="B621" s="92" t="s">
        <v>99</v>
      </c>
      <c r="C621" s="91">
        <v>21394</v>
      </c>
    </row>
    <row r="622" spans="1:3">
      <c r="A622" s="92" t="s">
        <v>580</v>
      </c>
      <c r="B622" s="92" t="s">
        <v>101</v>
      </c>
      <c r="C622" s="91">
        <v>5323</v>
      </c>
    </row>
    <row r="623" spans="1:3">
      <c r="A623" s="92" t="s">
        <v>574</v>
      </c>
      <c r="B623" s="92" t="s">
        <v>107</v>
      </c>
      <c r="C623" s="91">
        <v>1700</v>
      </c>
    </row>
    <row r="624" spans="1:3">
      <c r="A624" s="94" t="s">
        <v>666</v>
      </c>
      <c r="B624" s="94" t="s">
        <v>5</v>
      </c>
      <c r="C624" s="93">
        <v>37754</v>
      </c>
    </row>
    <row r="625" spans="1:3">
      <c r="A625" s="92" t="s">
        <v>584</v>
      </c>
      <c r="B625" s="92" t="s">
        <v>99</v>
      </c>
      <c r="C625" s="91">
        <v>26347</v>
      </c>
    </row>
    <row r="626" spans="1:3">
      <c r="A626" s="92" t="s">
        <v>580</v>
      </c>
      <c r="B626" s="92" t="s">
        <v>101</v>
      </c>
      <c r="C626" s="91">
        <v>11407</v>
      </c>
    </row>
    <row r="627" spans="1:3">
      <c r="A627" s="94" t="s">
        <v>665</v>
      </c>
      <c r="B627" s="94" t="s">
        <v>5</v>
      </c>
      <c r="C627" s="93">
        <v>42717</v>
      </c>
    </row>
    <row r="628" spans="1:3">
      <c r="A628" s="92" t="s">
        <v>584</v>
      </c>
      <c r="B628" s="92" t="s">
        <v>99</v>
      </c>
      <c r="C628" s="91">
        <v>35843</v>
      </c>
    </row>
    <row r="629" spans="1:3">
      <c r="A629" s="92" t="s">
        <v>580</v>
      </c>
      <c r="B629" s="92" t="s">
        <v>101</v>
      </c>
      <c r="C629" s="91">
        <v>6774</v>
      </c>
    </row>
    <row r="630" spans="1:3">
      <c r="A630" s="92" t="s">
        <v>574</v>
      </c>
      <c r="B630" s="92" t="s">
        <v>107</v>
      </c>
      <c r="C630" s="91">
        <v>100</v>
      </c>
    </row>
    <row r="631" spans="1:3">
      <c r="A631" s="94" t="s">
        <v>664</v>
      </c>
      <c r="B631" s="94" t="s">
        <v>5</v>
      </c>
      <c r="C631" s="93">
        <v>2636</v>
      </c>
    </row>
    <row r="632" spans="1:3">
      <c r="A632" s="92" t="s">
        <v>580</v>
      </c>
      <c r="B632" s="92" t="s">
        <v>101</v>
      </c>
      <c r="C632" s="91">
        <v>2636</v>
      </c>
    </row>
    <row r="633" spans="1:3">
      <c r="A633" s="94" t="s">
        <v>663</v>
      </c>
      <c r="B633" s="94" t="s">
        <v>5</v>
      </c>
      <c r="C633" s="93">
        <v>30089</v>
      </c>
    </row>
    <row r="634" spans="1:3">
      <c r="A634" s="92" t="s">
        <v>584</v>
      </c>
      <c r="B634" s="92" t="s">
        <v>99</v>
      </c>
      <c r="C634" s="91">
        <v>16783</v>
      </c>
    </row>
    <row r="635" spans="1:3">
      <c r="A635" s="92" t="s">
        <v>580</v>
      </c>
      <c r="B635" s="92" t="s">
        <v>101</v>
      </c>
      <c r="C635" s="91">
        <v>13106</v>
      </c>
    </row>
    <row r="636" spans="1:3">
      <c r="A636" s="92" t="s">
        <v>616</v>
      </c>
      <c r="B636" s="92" t="s">
        <v>109</v>
      </c>
      <c r="C636" s="91">
        <v>200</v>
      </c>
    </row>
    <row r="637" spans="1:3">
      <c r="A637" s="94" t="s">
        <v>662</v>
      </c>
      <c r="B637" s="94" t="s">
        <v>5</v>
      </c>
      <c r="C637" s="93">
        <v>62712</v>
      </c>
    </row>
    <row r="638" spans="1:3">
      <c r="A638" s="92" t="s">
        <v>580</v>
      </c>
      <c r="B638" s="92" t="s">
        <v>101</v>
      </c>
      <c r="C638" s="91">
        <v>28940</v>
      </c>
    </row>
    <row r="639" spans="1:3">
      <c r="A639" s="92" t="s">
        <v>574</v>
      </c>
      <c r="B639" s="92" t="s">
        <v>107</v>
      </c>
      <c r="C639" s="91">
        <v>33772</v>
      </c>
    </row>
    <row r="640" spans="1:3">
      <c r="A640" s="94" t="s">
        <v>661</v>
      </c>
      <c r="B640" s="94" t="s">
        <v>5</v>
      </c>
      <c r="C640" s="93">
        <v>5709</v>
      </c>
    </row>
    <row r="641" spans="1:3">
      <c r="A641" s="92" t="s">
        <v>580</v>
      </c>
      <c r="B641" s="92" t="s">
        <v>101</v>
      </c>
      <c r="C641" s="91">
        <v>4378</v>
      </c>
    </row>
    <row r="642" spans="1:3">
      <c r="A642" s="92" t="s">
        <v>574</v>
      </c>
      <c r="B642" s="92" t="s">
        <v>107</v>
      </c>
      <c r="C642" s="91">
        <v>1331</v>
      </c>
    </row>
    <row r="643" spans="1:3">
      <c r="A643" s="94" t="s">
        <v>660</v>
      </c>
      <c r="B643" s="94" t="s">
        <v>5</v>
      </c>
      <c r="C643" s="93">
        <v>31909</v>
      </c>
    </row>
    <row r="644" spans="1:3">
      <c r="A644" s="92" t="s">
        <v>584</v>
      </c>
      <c r="B644" s="92" t="s">
        <v>99</v>
      </c>
      <c r="C644" s="91">
        <v>21023</v>
      </c>
    </row>
    <row r="645" spans="1:3">
      <c r="A645" s="92" t="s">
        <v>580</v>
      </c>
      <c r="B645" s="92" t="s">
        <v>101</v>
      </c>
      <c r="C645" s="91">
        <v>10886</v>
      </c>
    </row>
    <row r="646" spans="1:3">
      <c r="A646" s="94" t="s">
        <v>659</v>
      </c>
      <c r="B646" s="94" t="s">
        <v>5</v>
      </c>
      <c r="C646" s="93">
        <v>1567</v>
      </c>
    </row>
    <row r="647" spans="1:3">
      <c r="A647" s="92" t="s">
        <v>580</v>
      </c>
      <c r="B647" s="92" t="s">
        <v>101</v>
      </c>
      <c r="C647" s="91">
        <v>1567</v>
      </c>
    </row>
    <row r="648" spans="1:3">
      <c r="A648" s="94" t="s">
        <v>658</v>
      </c>
      <c r="B648" s="94" t="s">
        <v>5</v>
      </c>
      <c r="C648" s="93">
        <v>25043</v>
      </c>
    </row>
    <row r="649" spans="1:3">
      <c r="A649" s="92" t="s">
        <v>584</v>
      </c>
      <c r="B649" s="92" t="s">
        <v>99</v>
      </c>
      <c r="C649" s="91">
        <v>17654</v>
      </c>
    </row>
    <row r="650" spans="1:3">
      <c r="A650" s="92" t="s">
        <v>580</v>
      </c>
      <c r="B650" s="92" t="s">
        <v>101</v>
      </c>
      <c r="C650" s="91">
        <v>5689</v>
      </c>
    </row>
    <row r="651" spans="1:3">
      <c r="A651" s="92" t="s">
        <v>574</v>
      </c>
      <c r="B651" s="92" t="s">
        <v>107</v>
      </c>
      <c r="C651" s="91">
        <v>1700</v>
      </c>
    </row>
    <row r="652" spans="1:3">
      <c r="A652" s="94" t="s">
        <v>657</v>
      </c>
      <c r="B652" s="94" t="s">
        <v>5</v>
      </c>
      <c r="C652" s="93">
        <v>442649</v>
      </c>
    </row>
    <row r="653" spans="1:3">
      <c r="A653" s="92" t="s">
        <v>584</v>
      </c>
      <c r="B653" s="92" t="s">
        <v>99</v>
      </c>
      <c r="C653" s="91">
        <v>399055</v>
      </c>
    </row>
    <row r="654" spans="1:3">
      <c r="A654" s="92" t="s">
        <v>580</v>
      </c>
      <c r="B654" s="92" t="s">
        <v>101</v>
      </c>
      <c r="C654" s="91">
        <v>43594</v>
      </c>
    </row>
    <row r="655" spans="1:3">
      <c r="A655" s="94" t="s">
        <v>656</v>
      </c>
      <c r="B655" s="94" t="s">
        <v>5</v>
      </c>
      <c r="C655" s="93">
        <v>960896</v>
      </c>
    </row>
    <row r="656" spans="1:3">
      <c r="A656" s="92" t="s">
        <v>580</v>
      </c>
      <c r="B656" s="92" t="s">
        <v>101</v>
      </c>
      <c r="C656" s="91">
        <v>11865</v>
      </c>
    </row>
    <row r="657" spans="1:3">
      <c r="A657" s="92" t="s">
        <v>616</v>
      </c>
      <c r="B657" s="92" t="s">
        <v>109</v>
      </c>
      <c r="C657" s="91">
        <v>949031</v>
      </c>
    </row>
    <row r="658" spans="1:3">
      <c r="A658" s="94" t="s">
        <v>655</v>
      </c>
      <c r="B658" s="94" t="s">
        <v>5</v>
      </c>
      <c r="C658" s="93">
        <v>480000</v>
      </c>
    </row>
    <row r="659" spans="1:3">
      <c r="A659" s="92" t="s">
        <v>584</v>
      </c>
      <c r="B659" s="92" t="s">
        <v>99</v>
      </c>
      <c r="C659" s="91">
        <v>472600</v>
      </c>
    </row>
    <row r="660" spans="1:3">
      <c r="A660" s="92" t="s">
        <v>580</v>
      </c>
      <c r="B660" s="92" t="s">
        <v>101</v>
      </c>
      <c r="C660" s="91">
        <v>7400</v>
      </c>
    </row>
    <row r="661" spans="1:3">
      <c r="A661" s="94" t="s">
        <v>654</v>
      </c>
      <c r="B661" s="94" t="s">
        <v>5</v>
      </c>
      <c r="C661" s="93">
        <v>28621</v>
      </c>
    </row>
    <row r="662" spans="1:3">
      <c r="A662" s="92" t="s">
        <v>574</v>
      </c>
      <c r="B662" s="92" t="s">
        <v>107</v>
      </c>
      <c r="C662" s="91">
        <v>28621</v>
      </c>
    </row>
    <row r="663" spans="1:3">
      <c r="A663" s="94" t="s">
        <v>653</v>
      </c>
      <c r="B663" s="94" t="s">
        <v>5</v>
      </c>
      <c r="C663" s="93">
        <v>300000</v>
      </c>
    </row>
    <row r="664" spans="1:3">
      <c r="A664" s="92" t="s">
        <v>616</v>
      </c>
      <c r="B664" s="92" t="s">
        <v>109</v>
      </c>
      <c r="C664" s="91">
        <v>300000</v>
      </c>
    </row>
    <row r="665" spans="1:3">
      <c r="A665" s="94" t="s">
        <v>652</v>
      </c>
      <c r="B665" s="94" t="s">
        <v>5</v>
      </c>
      <c r="C665" s="93">
        <v>47232</v>
      </c>
    </row>
    <row r="666" spans="1:3">
      <c r="A666" s="92" t="s">
        <v>584</v>
      </c>
      <c r="B666" s="92" t="s">
        <v>99</v>
      </c>
      <c r="C666" s="91">
        <v>31827</v>
      </c>
    </row>
    <row r="667" spans="1:3">
      <c r="A667" s="92" t="s">
        <v>580</v>
      </c>
      <c r="B667" s="92" t="s">
        <v>101</v>
      </c>
      <c r="C667" s="91">
        <v>15405</v>
      </c>
    </row>
    <row r="668" spans="1:3">
      <c r="A668" s="94" t="s">
        <v>651</v>
      </c>
      <c r="B668" s="94" t="s">
        <v>5</v>
      </c>
      <c r="C668" s="93">
        <v>2400</v>
      </c>
    </row>
    <row r="669" spans="1:3">
      <c r="A669" s="92" t="s">
        <v>584</v>
      </c>
      <c r="B669" s="92" t="s">
        <v>99</v>
      </c>
      <c r="C669" s="91">
        <v>1019</v>
      </c>
    </row>
    <row r="670" spans="1:3">
      <c r="A670" s="92" t="s">
        <v>580</v>
      </c>
      <c r="B670" s="92" t="s">
        <v>101</v>
      </c>
      <c r="C670" s="91">
        <v>381</v>
      </c>
    </row>
    <row r="671" spans="1:3">
      <c r="A671" s="92" t="s">
        <v>616</v>
      </c>
      <c r="B671" s="92" t="s">
        <v>109</v>
      </c>
      <c r="C671" s="91">
        <v>1000</v>
      </c>
    </row>
    <row r="672" spans="1:3">
      <c r="A672" s="94" t="s">
        <v>650</v>
      </c>
      <c r="B672" s="94" t="s">
        <v>5</v>
      </c>
      <c r="C672" s="93">
        <v>15093</v>
      </c>
    </row>
    <row r="673" spans="1:3">
      <c r="A673" s="92" t="s">
        <v>584</v>
      </c>
      <c r="B673" s="92" t="s">
        <v>99</v>
      </c>
      <c r="C673" s="91">
        <v>12722</v>
      </c>
    </row>
    <row r="674" spans="1:3">
      <c r="A674" s="92" t="s">
        <v>580</v>
      </c>
      <c r="B674" s="92" t="s">
        <v>101</v>
      </c>
      <c r="C674" s="91">
        <v>2371</v>
      </c>
    </row>
    <row r="675" spans="1:3">
      <c r="A675" s="94" t="s">
        <v>649</v>
      </c>
      <c r="B675" s="94" t="s">
        <v>5</v>
      </c>
      <c r="C675" s="93">
        <v>930623</v>
      </c>
    </row>
    <row r="676" spans="1:3">
      <c r="A676" s="92" t="s">
        <v>584</v>
      </c>
      <c r="B676" s="92" t="s">
        <v>99</v>
      </c>
      <c r="C676" s="91">
        <v>148347</v>
      </c>
    </row>
    <row r="677" spans="1:3">
      <c r="A677" s="92" t="s">
        <v>580</v>
      </c>
      <c r="B677" s="92" t="s">
        <v>101</v>
      </c>
      <c r="C677" s="91">
        <v>28776</v>
      </c>
    </row>
    <row r="678" spans="1:3">
      <c r="A678" s="92" t="s">
        <v>616</v>
      </c>
      <c r="B678" s="92" t="s">
        <v>109</v>
      </c>
      <c r="C678" s="91">
        <v>3500</v>
      </c>
    </row>
    <row r="679" spans="1:3">
      <c r="A679" s="92" t="s">
        <v>587</v>
      </c>
      <c r="B679" s="92" t="s">
        <v>111</v>
      </c>
      <c r="C679" s="91">
        <v>750000</v>
      </c>
    </row>
    <row r="680" spans="1:3">
      <c r="A680" s="94" t="s">
        <v>648</v>
      </c>
      <c r="B680" s="94" t="s">
        <v>5</v>
      </c>
      <c r="C680" s="93">
        <v>97636</v>
      </c>
    </row>
    <row r="681" spans="1:3">
      <c r="A681" s="92" t="s">
        <v>584</v>
      </c>
      <c r="B681" s="92" t="s">
        <v>99</v>
      </c>
      <c r="C681" s="91">
        <v>89636</v>
      </c>
    </row>
    <row r="682" spans="1:3">
      <c r="A682" s="92" t="s">
        <v>580</v>
      </c>
      <c r="B682" s="92" t="s">
        <v>101</v>
      </c>
      <c r="C682" s="91">
        <v>8000</v>
      </c>
    </row>
    <row r="683" spans="1:3">
      <c r="A683" s="94" t="s">
        <v>647</v>
      </c>
      <c r="B683" s="94" t="s">
        <v>5</v>
      </c>
      <c r="C683" s="93">
        <v>64806</v>
      </c>
    </row>
    <row r="684" spans="1:3">
      <c r="A684" s="92" t="s">
        <v>584</v>
      </c>
      <c r="B684" s="92" t="s">
        <v>99</v>
      </c>
      <c r="C684" s="91">
        <v>20746</v>
      </c>
    </row>
    <row r="685" spans="1:3">
      <c r="A685" s="92" t="s">
        <v>580</v>
      </c>
      <c r="B685" s="92" t="s">
        <v>101</v>
      </c>
      <c r="C685" s="91">
        <v>17410</v>
      </c>
    </row>
    <row r="686" spans="1:3">
      <c r="A686" s="92" t="s">
        <v>609</v>
      </c>
      <c r="B686" s="92" t="s">
        <v>103</v>
      </c>
      <c r="C686" s="91">
        <v>25000</v>
      </c>
    </row>
    <row r="687" spans="1:3">
      <c r="A687" s="92" t="s">
        <v>574</v>
      </c>
      <c r="B687" s="92" t="s">
        <v>107</v>
      </c>
      <c r="C687" s="91">
        <v>650</v>
      </c>
    </row>
    <row r="688" spans="1:3">
      <c r="A688" s="92" t="s">
        <v>616</v>
      </c>
      <c r="B688" s="92" t="s">
        <v>109</v>
      </c>
      <c r="C688" s="91">
        <v>1000</v>
      </c>
    </row>
    <row r="689" spans="1:3">
      <c r="A689" s="94" t="s">
        <v>646</v>
      </c>
      <c r="B689" s="94" t="s">
        <v>5</v>
      </c>
      <c r="C689" s="93">
        <v>10119</v>
      </c>
    </row>
    <row r="690" spans="1:3">
      <c r="A690" s="92" t="s">
        <v>584</v>
      </c>
      <c r="B690" s="92" t="s">
        <v>99</v>
      </c>
      <c r="C690" s="91">
        <v>6469</v>
      </c>
    </row>
    <row r="691" spans="1:3">
      <c r="A691" s="92" t="s">
        <v>580</v>
      </c>
      <c r="B691" s="92" t="s">
        <v>101</v>
      </c>
      <c r="C691" s="91">
        <v>3650</v>
      </c>
    </row>
    <row r="692" spans="1:3">
      <c r="A692" s="94" t="s">
        <v>645</v>
      </c>
      <c r="B692" s="94" t="s">
        <v>5</v>
      </c>
      <c r="C692" s="93">
        <v>3320</v>
      </c>
    </row>
    <row r="693" spans="1:3">
      <c r="A693" s="92" t="s">
        <v>580</v>
      </c>
      <c r="B693" s="92" t="s">
        <v>101</v>
      </c>
      <c r="C693" s="91">
        <v>3320</v>
      </c>
    </row>
    <row r="694" spans="1:3">
      <c r="A694" s="94" t="s">
        <v>644</v>
      </c>
      <c r="B694" s="94" t="s">
        <v>5</v>
      </c>
      <c r="C694" s="93">
        <v>235820</v>
      </c>
    </row>
    <row r="695" spans="1:3">
      <c r="A695" s="92" t="s">
        <v>584</v>
      </c>
      <c r="B695" s="92" t="s">
        <v>99</v>
      </c>
      <c r="C695" s="91">
        <v>235820</v>
      </c>
    </row>
    <row r="696" spans="1:3">
      <c r="A696" s="94" t="s">
        <v>643</v>
      </c>
      <c r="B696" s="94" t="s">
        <v>5</v>
      </c>
      <c r="C696" s="93">
        <v>33779</v>
      </c>
    </row>
    <row r="697" spans="1:3">
      <c r="A697" s="92" t="s">
        <v>584</v>
      </c>
      <c r="B697" s="92" t="s">
        <v>99</v>
      </c>
      <c r="C697" s="91">
        <v>33779</v>
      </c>
    </row>
    <row r="698" spans="1:3">
      <c r="A698" s="94" t="s">
        <v>642</v>
      </c>
      <c r="B698" s="94" t="s">
        <v>5</v>
      </c>
      <c r="C698" s="93">
        <v>17857</v>
      </c>
    </row>
    <row r="699" spans="1:3">
      <c r="A699" s="92" t="s">
        <v>584</v>
      </c>
      <c r="B699" s="92" t="s">
        <v>99</v>
      </c>
      <c r="C699" s="91">
        <v>11029</v>
      </c>
    </row>
    <row r="700" spans="1:3">
      <c r="A700" s="92" t="s">
        <v>587</v>
      </c>
      <c r="B700" s="92" t="s">
        <v>111</v>
      </c>
      <c r="C700" s="91">
        <v>6828</v>
      </c>
    </row>
    <row r="701" spans="1:3">
      <c r="A701" s="94" t="s">
        <v>641</v>
      </c>
      <c r="B701" s="94" t="s">
        <v>5</v>
      </c>
      <c r="C701" s="93">
        <v>476</v>
      </c>
    </row>
    <row r="702" spans="1:3">
      <c r="A702" s="92" t="s">
        <v>587</v>
      </c>
      <c r="B702" s="92" t="s">
        <v>111</v>
      </c>
      <c r="C702" s="91">
        <v>476</v>
      </c>
    </row>
    <row r="703" spans="1:3">
      <c r="A703" s="94" t="s">
        <v>640</v>
      </c>
      <c r="B703" s="94" t="s">
        <v>5</v>
      </c>
      <c r="C703" s="93">
        <v>35631</v>
      </c>
    </row>
    <row r="704" spans="1:3">
      <c r="A704" s="92" t="s">
        <v>580</v>
      </c>
      <c r="B704" s="92" t="s">
        <v>101</v>
      </c>
      <c r="C704" s="91">
        <v>21314</v>
      </c>
    </row>
    <row r="705" spans="1:3">
      <c r="A705" s="92" t="s">
        <v>574</v>
      </c>
      <c r="B705" s="92" t="s">
        <v>107</v>
      </c>
      <c r="C705" s="91">
        <v>13619</v>
      </c>
    </row>
    <row r="706" spans="1:3">
      <c r="A706" s="92" t="s">
        <v>587</v>
      </c>
      <c r="B706" s="92" t="s">
        <v>111</v>
      </c>
      <c r="C706" s="91">
        <v>698</v>
      </c>
    </row>
    <row r="707" spans="1:3">
      <c r="A707" s="94" t="s">
        <v>639</v>
      </c>
      <c r="B707" s="94" t="s">
        <v>5</v>
      </c>
      <c r="C707" s="93">
        <v>56</v>
      </c>
    </row>
    <row r="708" spans="1:3">
      <c r="A708" s="92" t="s">
        <v>587</v>
      </c>
      <c r="B708" s="92" t="s">
        <v>111</v>
      </c>
      <c r="C708" s="91">
        <v>56</v>
      </c>
    </row>
    <row r="709" spans="1:3">
      <c r="A709" s="94" t="s">
        <v>638</v>
      </c>
      <c r="B709" s="94" t="s">
        <v>5</v>
      </c>
      <c r="C709" s="93">
        <v>72007</v>
      </c>
    </row>
    <row r="710" spans="1:3">
      <c r="A710" s="92" t="s">
        <v>584</v>
      </c>
      <c r="B710" s="92" t="s">
        <v>99</v>
      </c>
      <c r="C710" s="91">
        <v>11246</v>
      </c>
    </row>
    <row r="711" spans="1:3">
      <c r="A711" s="92" t="s">
        <v>580</v>
      </c>
      <c r="B711" s="92" t="s">
        <v>101</v>
      </c>
      <c r="C711" s="91">
        <v>50761</v>
      </c>
    </row>
    <row r="712" spans="1:3">
      <c r="A712" s="92" t="s">
        <v>616</v>
      </c>
      <c r="B712" s="92" t="s">
        <v>109</v>
      </c>
      <c r="C712" s="91">
        <v>10000</v>
      </c>
    </row>
    <row r="713" spans="1:3">
      <c r="A713" s="94" t="s">
        <v>637</v>
      </c>
      <c r="B713" s="94" t="s">
        <v>5</v>
      </c>
      <c r="C713" s="93">
        <v>136621</v>
      </c>
    </row>
    <row r="714" spans="1:3">
      <c r="A714" s="92" t="s">
        <v>584</v>
      </c>
      <c r="B714" s="92" t="s">
        <v>99</v>
      </c>
      <c r="C714" s="91">
        <v>136621</v>
      </c>
    </row>
    <row r="715" spans="1:3">
      <c r="A715" s="94" t="s">
        <v>636</v>
      </c>
      <c r="B715" s="94" t="s">
        <v>5</v>
      </c>
      <c r="C715" s="93">
        <v>38524</v>
      </c>
    </row>
    <row r="716" spans="1:3">
      <c r="A716" s="92" t="s">
        <v>584</v>
      </c>
      <c r="B716" s="92" t="s">
        <v>99</v>
      </c>
      <c r="C716" s="91">
        <v>38524</v>
      </c>
    </row>
    <row r="717" spans="1:3">
      <c r="A717" s="94" t="s">
        <v>635</v>
      </c>
      <c r="B717" s="94" t="s">
        <v>5</v>
      </c>
      <c r="C717" s="93">
        <v>216188</v>
      </c>
    </row>
    <row r="718" spans="1:3">
      <c r="A718" s="92" t="s">
        <v>584</v>
      </c>
      <c r="B718" s="92" t="s">
        <v>99</v>
      </c>
      <c r="C718" s="91">
        <v>149264</v>
      </c>
    </row>
    <row r="719" spans="1:3">
      <c r="A719" s="92" t="s">
        <v>580</v>
      </c>
      <c r="B719" s="92" t="s">
        <v>101</v>
      </c>
      <c r="C719" s="91">
        <v>49924</v>
      </c>
    </row>
    <row r="720" spans="1:3">
      <c r="A720" s="92" t="s">
        <v>574</v>
      </c>
      <c r="B720" s="92" t="s">
        <v>107</v>
      </c>
      <c r="C720" s="91">
        <v>17000</v>
      </c>
    </row>
    <row r="721" spans="1:3">
      <c r="A721" s="94" t="s">
        <v>634</v>
      </c>
      <c r="B721" s="94" t="s">
        <v>5</v>
      </c>
      <c r="C721" s="93">
        <v>149282</v>
      </c>
    </row>
    <row r="722" spans="1:3">
      <c r="A722" s="92" t="s">
        <v>584</v>
      </c>
      <c r="B722" s="92" t="s">
        <v>99</v>
      </c>
      <c r="C722" s="91">
        <v>139855</v>
      </c>
    </row>
    <row r="723" spans="1:3">
      <c r="A723" s="92" t="s">
        <v>580</v>
      </c>
      <c r="B723" s="92" t="s">
        <v>101</v>
      </c>
      <c r="C723" s="91">
        <v>9427</v>
      </c>
    </row>
    <row r="724" spans="1:3">
      <c r="A724" s="94" t="s">
        <v>633</v>
      </c>
      <c r="B724" s="94" t="s">
        <v>5</v>
      </c>
      <c r="C724" s="93">
        <v>4000</v>
      </c>
    </row>
    <row r="725" spans="1:3">
      <c r="A725" s="92" t="s">
        <v>580</v>
      </c>
      <c r="B725" s="92" t="s">
        <v>101</v>
      </c>
      <c r="C725" s="91">
        <v>4000</v>
      </c>
    </row>
    <row r="726" spans="1:3">
      <c r="A726" s="94" t="s">
        <v>632</v>
      </c>
      <c r="B726" s="94" t="s">
        <v>5</v>
      </c>
      <c r="C726" s="93">
        <v>2000</v>
      </c>
    </row>
    <row r="727" spans="1:3">
      <c r="A727" s="92" t="s">
        <v>584</v>
      </c>
      <c r="B727" s="92" t="s">
        <v>99</v>
      </c>
      <c r="C727" s="91">
        <v>750</v>
      </c>
    </row>
    <row r="728" spans="1:3">
      <c r="A728" s="92" t="s">
        <v>580</v>
      </c>
      <c r="B728" s="92" t="s">
        <v>101</v>
      </c>
      <c r="C728" s="91">
        <v>1250</v>
      </c>
    </row>
    <row r="729" spans="1:3">
      <c r="A729" s="94" t="s">
        <v>631</v>
      </c>
      <c r="B729" s="94" t="s">
        <v>5</v>
      </c>
      <c r="C729" s="93">
        <v>2000</v>
      </c>
    </row>
    <row r="730" spans="1:3">
      <c r="A730" s="92" t="s">
        <v>580</v>
      </c>
      <c r="B730" s="92" t="s">
        <v>101</v>
      </c>
      <c r="C730" s="91">
        <v>2000</v>
      </c>
    </row>
    <row r="731" spans="1:3">
      <c r="A731" s="94" t="s">
        <v>630</v>
      </c>
      <c r="B731" s="94" t="s">
        <v>5</v>
      </c>
      <c r="C731" s="93">
        <v>44700</v>
      </c>
    </row>
    <row r="732" spans="1:3">
      <c r="A732" s="92" t="s">
        <v>580</v>
      </c>
      <c r="B732" s="92" t="s">
        <v>101</v>
      </c>
      <c r="C732" s="91">
        <v>26900</v>
      </c>
    </row>
    <row r="733" spans="1:3">
      <c r="A733" s="92" t="s">
        <v>574</v>
      </c>
      <c r="B733" s="92" t="s">
        <v>107</v>
      </c>
      <c r="C733" s="91">
        <v>17800</v>
      </c>
    </row>
    <row r="734" spans="1:3">
      <c r="A734" s="94" t="s">
        <v>629</v>
      </c>
      <c r="B734" s="94" t="s">
        <v>5</v>
      </c>
      <c r="C734" s="93">
        <v>5300</v>
      </c>
    </row>
    <row r="735" spans="1:3">
      <c r="A735" s="92" t="s">
        <v>580</v>
      </c>
      <c r="B735" s="92" t="s">
        <v>101</v>
      </c>
      <c r="C735" s="91">
        <v>3100</v>
      </c>
    </row>
    <row r="736" spans="1:3">
      <c r="A736" s="92" t="s">
        <v>574</v>
      </c>
      <c r="B736" s="92" t="s">
        <v>107</v>
      </c>
      <c r="C736" s="91">
        <v>2200</v>
      </c>
    </row>
    <row r="737" spans="1:3">
      <c r="A737" s="94" t="s">
        <v>628</v>
      </c>
      <c r="B737" s="94" t="s">
        <v>5</v>
      </c>
      <c r="C737" s="93">
        <v>15000</v>
      </c>
    </row>
    <row r="738" spans="1:3">
      <c r="A738" s="92" t="s">
        <v>609</v>
      </c>
      <c r="B738" s="92" t="s">
        <v>103</v>
      </c>
      <c r="C738" s="91">
        <v>15000</v>
      </c>
    </row>
    <row r="739" spans="1:3">
      <c r="A739" s="94" t="s">
        <v>627</v>
      </c>
      <c r="B739" s="94" t="s">
        <v>5</v>
      </c>
      <c r="C739" s="93">
        <v>23050</v>
      </c>
    </row>
    <row r="740" spans="1:3">
      <c r="A740" s="92" t="s">
        <v>584</v>
      </c>
      <c r="B740" s="92" t="s">
        <v>99</v>
      </c>
      <c r="C740" s="91">
        <v>23050</v>
      </c>
    </row>
    <row r="741" spans="1:3" ht="22.5">
      <c r="A741" s="94" t="s">
        <v>626</v>
      </c>
      <c r="B741" s="94" t="s">
        <v>5</v>
      </c>
      <c r="C741" s="93">
        <v>433167</v>
      </c>
    </row>
    <row r="742" spans="1:3">
      <c r="A742" s="92" t="s">
        <v>580</v>
      </c>
      <c r="B742" s="92" t="s">
        <v>101</v>
      </c>
      <c r="C742" s="91">
        <v>7560</v>
      </c>
    </row>
    <row r="743" spans="1:3">
      <c r="A743" s="92" t="s">
        <v>574</v>
      </c>
      <c r="B743" s="92" t="s">
        <v>107</v>
      </c>
      <c r="C743" s="91">
        <v>425607</v>
      </c>
    </row>
    <row r="744" spans="1:3">
      <c r="A744" s="94" t="s">
        <v>625</v>
      </c>
      <c r="B744" s="94" t="s">
        <v>5</v>
      </c>
      <c r="C744" s="93">
        <v>21010</v>
      </c>
    </row>
    <row r="745" spans="1:3">
      <c r="A745" s="92" t="s">
        <v>580</v>
      </c>
      <c r="B745" s="92" t="s">
        <v>101</v>
      </c>
      <c r="C745" s="91">
        <v>21010</v>
      </c>
    </row>
    <row r="746" spans="1:3">
      <c r="A746" s="94" t="s">
        <v>624</v>
      </c>
      <c r="B746" s="94" t="s">
        <v>5</v>
      </c>
      <c r="C746" s="93">
        <v>16237</v>
      </c>
    </row>
    <row r="747" spans="1:3">
      <c r="A747" s="92" t="s">
        <v>580</v>
      </c>
      <c r="B747" s="92" t="s">
        <v>101</v>
      </c>
      <c r="C747" s="91">
        <v>16237</v>
      </c>
    </row>
    <row r="748" spans="1:3">
      <c r="A748" s="94" t="s">
        <v>623</v>
      </c>
      <c r="B748" s="94" t="s">
        <v>5</v>
      </c>
      <c r="C748" s="93">
        <v>16344</v>
      </c>
    </row>
    <row r="749" spans="1:3">
      <c r="A749" s="92" t="s">
        <v>584</v>
      </c>
      <c r="B749" s="92" t="s">
        <v>99</v>
      </c>
      <c r="C749" s="91">
        <v>14400</v>
      </c>
    </row>
    <row r="750" spans="1:3">
      <c r="A750" s="92" t="s">
        <v>587</v>
      </c>
      <c r="B750" s="92" t="s">
        <v>111</v>
      </c>
      <c r="C750" s="91">
        <v>1944</v>
      </c>
    </row>
    <row r="751" spans="1:3">
      <c r="A751" s="94" t="s">
        <v>622</v>
      </c>
      <c r="B751" s="94" t="s">
        <v>5</v>
      </c>
      <c r="C751" s="93">
        <v>1592</v>
      </c>
    </row>
    <row r="752" spans="1:3">
      <c r="A752" s="92" t="s">
        <v>580</v>
      </c>
      <c r="B752" s="92" t="s">
        <v>101</v>
      </c>
      <c r="C752" s="91">
        <v>1592</v>
      </c>
    </row>
    <row r="753" spans="1:3">
      <c r="A753" s="94" t="s">
        <v>621</v>
      </c>
      <c r="B753" s="94" t="s">
        <v>5</v>
      </c>
      <c r="C753" s="93">
        <v>90000</v>
      </c>
    </row>
    <row r="754" spans="1:3">
      <c r="A754" s="92" t="s">
        <v>574</v>
      </c>
      <c r="B754" s="92" t="s">
        <v>107</v>
      </c>
      <c r="C754" s="91">
        <v>90000</v>
      </c>
    </row>
    <row r="755" spans="1:3">
      <c r="A755" s="94" t="s">
        <v>620</v>
      </c>
      <c r="B755" s="94" t="s">
        <v>5</v>
      </c>
      <c r="C755" s="93">
        <v>744</v>
      </c>
    </row>
    <row r="756" spans="1:3">
      <c r="A756" s="92" t="s">
        <v>580</v>
      </c>
      <c r="B756" s="92" t="s">
        <v>101</v>
      </c>
      <c r="C756" s="91">
        <v>744</v>
      </c>
    </row>
    <row r="757" spans="1:3">
      <c r="A757" s="94" t="s">
        <v>619</v>
      </c>
      <c r="B757" s="94" t="s">
        <v>5</v>
      </c>
      <c r="C757" s="93">
        <v>578774</v>
      </c>
    </row>
    <row r="758" spans="1:3">
      <c r="A758" s="92" t="s">
        <v>574</v>
      </c>
      <c r="B758" s="92" t="s">
        <v>107</v>
      </c>
      <c r="C758" s="91">
        <v>578774</v>
      </c>
    </row>
    <row r="759" spans="1:3">
      <c r="A759" s="94" t="s">
        <v>618</v>
      </c>
      <c r="B759" s="94" t="s">
        <v>5</v>
      </c>
      <c r="C759" s="93">
        <v>90693</v>
      </c>
    </row>
    <row r="760" spans="1:3">
      <c r="A760" s="92" t="s">
        <v>574</v>
      </c>
      <c r="B760" s="92" t="s">
        <v>107</v>
      </c>
      <c r="C760" s="91">
        <v>90693</v>
      </c>
    </row>
    <row r="761" spans="1:3">
      <c r="A761" s="94" t="s">
        <v>617</v>
      </c>
      <c r="B761" s="94" t="s">
        <v>5</v>
      </c>
      <c r="C761" s="93">
        <v>5600</v>
      </c>
    </row>
    <row r="762" spans="1:3">
      <c r="A762" s="92" t="s">
        <v>584</v>
      </c>
      <c r="B762" s="92" t="s">
        <v>99</v>
      </c>
      <c r="C762" s="91">
        <v>1300</v>
      </c>
    </row>
    <row r="763" spans="1:3">
      <c r="A763" s="92" t="s">
        <v>580</v>
      </c>
      <c r="B763" s="92" t="s">
        <v>101</v>
      </c>
      <c r="C763" s="91">
        <v>100</v>
      </c>
    </row>
    <row r="764" spans="1:3">
      <c r="A764" s="92" t="s">
        <v>616</v>
      </c>
      <c r="B764" s="92" t="s">
        <v>109</v>
      </c>
      <c r="C764" s="91">
        <v>4168</v>
      </c>
    </row>
    <row r="765" spans="1:3">
      <c r="A765" s="92" t="s">
        <v>587</v>
      </c>
      <c r="B765" s="92" t="s">
        <v>111</v>
      </c>
      <c r="C765" s="91">
        <v>32</v>
      </c>
    </row>
    <row r="766" spans="1:3">
      <c r="A766" s="94" t="s">
        <v>615</v>
      </c>
      <c r="B766" s="94" t="s">
        <v>5</v>
      </c>
      <c r="C766" s="93">
        <v>283</v>
      </c>
    </row>
    <row r="767" spans="1:3">
      <c r="A767" s="92" t="s">
        <v>584</v>
      </c>
      <c r="B767" s="92" t="s">
        <v>99</v>
      </c>
      <c r="C767" s="91">
        <v>283</v>
      </c>
    </row>
    <row r="768" spans="1:3">
      <c r="A768" s="94" t="s">
        <v>614</v>
      </c>
      <c r="B768" s="94" t="s">
        <v>5</v>
      </c>
      <c r="C768" s="93">
        <v>15000</v>
      </c>
    </row>
    <row r="769" spans="1:3">
      <c r="A769" s="92" t="s">
        <v>580</v>
      </c>
      <c r="B769" s="92" t="s">
        <v>101</v>
      </c>
      <c r="C769" s="91">
        <v>15000</v>
      </c>
    </row>
    <row r="770" spans="1:3">
      <c r="A770" s="94" t="s">
        <v>613</v>
      </c>
      <c r="B770" s="94" t="s">
        <v>5</v>
      </c>
      <c r="C770" s="93">
        <v>5000</v>
      </c>
    </row>
    <row r="771" spans="1:3">
      <c r="A771" s="92" t="s">
        <v>580</v>
      </c>
      <c r="B771" s="92" t="s">
        <v>101</v>
      </c>
      <c r="C771" s="91">
        <v>1000</v>
      </c>
    </row>
    <row r="772" spans="1:3">
      <c r="A772" s="92" t="s">
        <v>609</v>
      </c>
      <c r="B772" s="92" t="s">
        <v>103</v>
      </c>
      <c r="C772" s="91">
        <v>4000</v>
      </c>
    </row>
    <row r="773" spans="1:3">
      <c r="A773" s="94" t="s">
        <v>612</v>
      </c>
      <c r="B773" s="94" t="s">
        <v>5</v>
      </c>
      <c r="C773" s="93">
        <v>20000</v>
      </c>
    </row>
    <row r="774" spans="1:3">
      <c r="A774" s="92" t="s">
        <v>609</v>
      </c>
      <c r="B774" s="92" t="s">
        <v>103</v>
      </c>
      <c r="C774" s="91">
        <v>20000</v>
      </c>
    </row>
    <row r="775" spans="1:3">
      <c r="A775" s="94" t="s">
        <v>611</v>
      </c>
      <c r="B775" s="94" t="s">
        <v>5</v>
      </c>
      <c r="C775" s="93">
        <v>33104</v>
      </c>
    </row>
    <row r="776" spans="1:3">
      <c r="A776" s="92" t="s">
        <v>584</v>
      </c>
      <c r="B776" s="92" t="s">
        <v>99</v>
      </c>
      <c r="C776" s="91">
        <v>24718</v>
      </c>
    </row>
    <row r="777" spans="1:3">
      <c r="A777" s="92" t="s">
        <v>580</v>
      </c>
      <c r="B777" s="92" t="s">
        <v>101</v>
      </c>
      <c r="C777" s="91">
        <v>8386</v>
      </c>
    </row>
    <row r="778" spans="1:3">
      <c r="A778" s="94" t="s">
        <v>610</v>
      </c>
      <c r="B778" s="94" t="s">
        <v>5</v>
      </c>
      <c r="C778" s="93">
        <v>122329</v>
      </c>
    </row>
    <row r="779" spans="1:3">
      <c r="A779" s="92" t="s">
        <v>580</v>
      </c>
      <c r="B779" s="92" t="s">
        <v>101</v>
      </c>
      <c r="C779" s="91">
        <v>32208</v>
      </c>
    </row>
    <row r="780" spans="1:3">
      <c r="A780" s="92" t="s">
        <v>609</v>
      </c>
      <c r="B780" s="92" t="s">
        <v>103</v>
      </c>
      <c r="C780" s="91">
        <v>1800</v>
      </c>
    </row>
    <row r="781" spans="1:3">
      <c r="A781" s="92" t="s">
        <v>574</v>
      </c>
      <c r="B781" s="92" t="s">
        <v>107</v>
      </c>
      <c r="C781" s="91">
        <v>81021</v>
      </c>
    </row>
    <row r="782" spans="1:3">
      <c r="A782" s="92" t="s">
        <v>587</v>
      </c>
      <c r="B782" s="92" t="s">
        <v>111</v>
      </c>
      <c r="C782" s="91">
        <v>7300</v>
      </c>
    </row>
    <row r="783" spans="1:3">
      <c r="A783" s="94" t="s">
        <v>608</v>
      </c>
      <c r="B783" s="94" t="s">
        <v>5</v>
      </c>
      <c r="C783" s="93">
        <v>2894</v>
      </c>
    </row>
    <row r="784" spans="1:3">
      <c r="A784" s="92" t="s">
        <v>580</v>
      </c>
      <c r="B784" s="92" t="s">
        <v>101</v>
      </c>
      <c r="C784" s="91">
        <v>2894</v>
      </c>
    </row>
    <row r="785" spans="1:3" ht="22.5">
      <c r="A785" s="94" t="s">
        <v>607</v>
      </c>
      <c r="B785" s="94" t="s">
        <v>5</v>
      </c>
      <c r="C785" s="93">
        <v>22820</v>
      </c>
    </row>
    <row r="786" spans="1:3">
      <c r="A786" s="92" t="s">
        <v>580</v>
      </c>
      <c r="B786" s="92" t="s">
        <v>101</v>
      </c>
      <c r="C786" s="91">
        <v>13654</v>
      </c>
    </row>
    <row r="787" spans="1:3">
      <c r="A787" s="92" t="s">
        <v>574</v>
      </c>
      <c r="B787" s="92" t="s">
        <v>107</v>
      </c>
      <c r="C787" s="91">
        <v>9166</v>
      </c>
    </row>
    <row r="788" spans="1:3">
      <c r="A788" s="94" t="s">
        <v>606</v>
      </c>
      <c r="B788" s="94" t="s">
        <v>5</v>
      </c>
      <c r="C788" s="93">
        <v>82358</v>
      </c>
    </row>
    <row r="789" spans="1:3">
      <c r="A789" s="92" t="s">
        <v>574</v>
      </c>
      <c r="B789" s="92" t="s">
        <v>107</v>
      </c>
      <c r="C789" s="91">
        <v>82358</v>
      </c>
    </row>
    <row r="790" spans="1:3">
      <c r="A790" s="94" t="s">
        <v>605</v>
      </c>
      <c r="B790" s="94" t="s">
        <v>5</v>
      </c>
      <c r="C790" s="93">
        <v>4000</v>
      </c>
    </row>
    <row r="791" spans="1:3">
      <c r="A791" s="92" t="s">
        <v>574</v>
      </c>
      <c r="B791" s="92" t="s">
        <v>107</v>
      </c>
      <c r="C791" s="91">
        <v>4000</v>
      </c>
    </row>
    <row r="792" spans="1:3" ht="22.5">
      <c r="A792" s="94" t="s">
        <v>604</v>
      </c>
      <c r="B792" s="94" t="s">
        <v>5</v>
      </c>
      <c r="C792" s="93">
        <v>366469</v>
      </c>
    </row>
    <row r="793" spans="1:3">
      <c r="A793" s="92" t="s">
        <v>574</v>
      </c>
      <c r="B793" s="92" t="s">
        <v>107</v>
      </c>
      <c r="C793" s="91">
        <v>366469</v>
      </c>
    </row>
    <row r="794" spans="1:3" ht="22.5">
      <c r="A794" s="94" t="s">
        <v>603</v>
      </c>
      <c r="B794" s="94" t="s">
        <v>5</v>
      </c>
      <c r="C794" s="93">
        <v>6726</v>
      </c>
    </row>
    <row r="795" spans="1:3">
      <c r="A795" s="92" t="s">
        <v>574</v>
      </c>
      <c r="B795" s="92" t="s">
        <v>107</v>
      </c>
      <c r="C795" s="91">
        <v>6726</v>
      </c>
    </row>
    <row r="796" spans="1:3" ht="22.5">
      <c r="A796" s="94" t="s">
        <v>602</v>
      </c>
      <c r="B796" s="94" t="s">
        <v>5</v>
      </c>
      <c r="C796" s="93">
        <v>199874</v>
      </c>
    </row>
    <row r="797" spans="1:3">
      <c r="A797" s="92" t="s">
        <v>574</v>
      </c>
      <c r="B797" s="92" t="s">
        <v>107</v>
      </c>
      <c r="C797" s="91">
        <v>199874</v>
      </c>
    </row>
    <row r="798" spans="1:3" ht="22.5">
      <c r="A798" s="94" t="s">
        <v>601</v>
      </c>
      <c r="B798" s="94" t="s">
        <v>5</v>
      </c>
      <c r="C798" s="93">
        <v>5770</v>
      </c>
    </row>
    <row r="799" spans="1:3">
      <c r="A799" s="92" t="s">
        <v>580</v>
      </c>
      <c r="B799" s="92" t="s">
        <v>101</v>
      </c>
      <c r="C799" s="91">
        <v>5770</v>
      </c>
    </row>
    <row r="800" spans="1:3">
      <c r="A800" s="94" t="s">
        <v>600</v>
      </c>
      <c r="B800" s="94" t="s">
        <v>5</v>
      </c>
      <c r="C800" s="93">
        <v>37407</v>
      </c>
    </row>
    <row r="801" spans="1:3">
      <c r="A801" s="92" t="s">
        <v>584</v>
      </c>
      <c r="B801" s="92" t="s">
        <v>99</v>
      </c>
      <c r="C801" s="91">
        <v>4725</v>
      </c>
    </row>
    <row r="802" spans="1:3">
      <c r="A802" s="92" t="s">
        <v>580</v>
      </c>
      <c r="B802" s="92" t="s">
        <v>101</v>
      </c>
      <c r="C802" s="91">
        <v>1182</v>
      </c>
    </row>
    <row r="803" spans="1:3">
      <c r="A803" s="92" t="s">
        <v>574</v>
      </c>
      <c r="B803" s="92" t="s">
        <v>107</v>
      </c>
      <c r="C803" s="91">
        <v>31500</v>
      </c>
    </row>
    <row r="804" spans="1:3">
      <c r="A804" s="94" t="s">
        <v>599</v>
      </c>
      <c r="B804" s="94" t="s">
        <v>5</v>
      </c>
      <c r="C804" s="93">
        <v>4157</v>
      </c>
    </row>
    <row r="805" spans="1:3">
      <c r="A805" s="92" t="s">
        <v>584</v>
      </c>
      <c r="B805" s="92" t="s">
        <v>99</v>
      </c>
      <c r="C805" s="91">
        <v>525</v>
      </c>
    </row>
    <row r="806" spans="1:3">
      <c r="A806" s="92" t="s">
        <v>580</v>
      </c>
      <c r="B806" s="92" t="s">
        <v>101</v>
      </c>
      <c r="C806" s="91">
        <v>132</v>
      </c>
    </row>
    <row r="807" spans="1:3">
      <c r="A807" s="92" t="s">
        <v>574</v>
      </c>
      <c r="B807" s="92" t="s">
        <v>107</v>
      </c>
      <c r="C807" s="91">
        <v>3500</v>
      </c>
    </row>
    <row r="808" spans="1:3">
      <c r="A808" s="94" t="s">
        <v>598</v>
      </c>
      <c r="B808" s="94" t="s">
        <v>5</v>
      </c>
      <c r="C808" s="93">
        <v>488990</v>
      </c>
    </row>
    <row r="809" spans="1:3">
      <c r="A809" s="92" t="s">
        <v>574</v>
      </c>
      <c r="B809" s="92" t="s">
        <v>107</v>
      </c>
      <c r="C809" s="91">
        <v>488990</v>
      </c>
    </row>
    <row r="810" spans="1:3">
      <c r="A810" s="94" t="s">
        <v>597</v>
      </c>
      <c r="B810" s="94" t="s">
        <v>5</v>
      </c>
      <c r="C810" s="93">
        <v>237682</v>
      </c>
    </row>
    <row r="811" spans="1:3">
      <c r="A811" s="92" t="s">
        <v>574</v>
      </c>
      <c r="B811" s="92" t="s">
        <v>107</v>
      </c>
      <c r="C811" s="91">
        <v>237682</v>
      </c>
    </row>
    <row r="812" spans="1:3">
      <c r="A812" s="94" t="s">
        <v>596</v>
      </c>
      <c r="B812" s="94" t="s">
        <v>5</v>
      </c>
      <c r="C812" s="93">
        <v>22579</v>
      </c>
    </row>
    <row r="813" spans="1:3">
      <c r="A813" s="92" t="s">
        <v>580</v>
      </c>
      <c r="B813" s="92" t="s">
        <v>101</v>
      </c>
      <c r="C813" s="91">
        <v>22579</v>
      </c>
    </row>
    <row r="814" spans="1:3" ht="22.5">
      <c r="A814" s="94" t="s">
        <v>595</v>
      </c>
      <c r="B814" s="94" t="s">
        <v>5</v>
      </c>
      <c r="C814" s="93">
        <v>19597</v>
      </c>
    </row>
    <row r="815" spans="1:3">
      <c r="A815" s="92" t="s">
        <v>584</v>
      </c>
      <c r="B815" s="92" t="s">
        <v>99</v>
      </c>
      <c r="C815" s="91">
        <v>17797</v>
      </c>
    </row>
    <row r="816" spans="1:3">
      <c r="A816" s="92" t="s">
        <v>580</v>
      </c>
      <c r="B816" s="92" t="s">
        <v>101</v>
      </c>
      <c r="C816" s="91">
        <v>1200</v>
      </c>
    </row>
    <row r="817" spans="1:3">
      <c r="A817" s="92" t="s">
        <v>574</v>
      </c>
      <c r="B817" s="92" t="s">
        <v>107</v>
      </c>
      <c r="C817" s="91">
        <v>600</v>
      </c>
    </row>
    <row r="818" spans="1:3">
      <c r="A818" s="94" t="s">
        <v>594</v>
      </c>
      <c r="B818" s="94" t="s">
        <v>5</v>
      </c>
      <c r="C818" s="93">
        <v>18291</v>
      </c>
    </row>
    <row r="819" spans="1:3">
      <c r="A819" s="92" t="s">
        <v>584</v>
      </c>
      <c r="B819" s="92" t="s">
        <v>99</v>
      </c>
      <c r="C819" s="91">
        <v>11123</v>
      </c>
    </row>
    <row r="820" spans="1:3">
      <c r="A820" s="92" t="s">
        <v>580</v>
      </c>
      <c r="B820" s="92" t="s">
        <v>101</v>
      </c>
      <c r="C820" s="91">
        <v>7168</v>
      </c>
    </row>
    <row r="821" spans="1:3">
      <c r="A821" s="94" t="s">
        <v>593</v>
      </c>
      <c r="B821" s="94" t="s">
        <v>5</v>
      </c>
      <c r="C821" s="93">
        <v>11530</v>
      </c>
    </row>
    <row r="822" spans="1:3">
      <c r="A822" s="92" t="s">
        <v>584</v>
      </c>
      <c r="B822" s="92" t="s">
        <v>99</v>
      </c>
      <c r="C822" s="91">
        <v>8874</v>
      </c>
    </row>
    <row r="823" spans="1:3">
      <c r="A823" s="92" t="s">
        <v>580</v>
      </c>
      <c r="B823" s="92" t="s">
        <v>101</v>
      </c>
      <c r="C823" s="91">
        <v>2656</v>
      </c>
    </row>
    <row r="824" spans="1:3" ht="22.5">
      <c r="A824" s="94" t="s">
        <v>592</v>
      </c>
      <c r="B824" s="94" t="s">
        <v>5</v>
      </c>
      <c r="C824" s="93">
        <v>3244</v>
      </c>
    </row>
    <row r="825" spans="1:3">
      <c r="A825" s="92" t="s">
        <v>574</v>
      </c>
      <c r="B825" s="92" t="s">
        <v>107</v>
      </c>
      <c r="C825" s="91">
        <v>3244</v>
      </c>
    </row>
    <row r="826" spans="1:3">
      <c r="A826" s="94" t="s">
        <v>591</v>
      </c>
      <c r="B826" s="94" t="s">
        <v>5</v>
      </c>
      <c r="C826" s="93">
        <v>540</v>
      </c>
    </row>
    <row r="827" spans="1:3">
      <c r="A827" s="92" t="s">
        <v>584</v>
      </c>
      <c r="B827" s="92" t="s">
        <v>99</v>
      </c>
      <c r="C827" s="91">
        <v>540</v>
      </c>
    </row>
    <row r="828" spans="1:3">
      <c r="A828" s="94" t="s">
        <v>590</v>
      </c>
      <c r="B828" s="94" t="s">
        <v>5</v>
      </c>
      <c r="C828" s="93">
        <v>15875</v>
      </c>
    </row>
    <row r="829" spans="1:3">
      <c r="A829" s="92" t="s">
        <v>580</v>
      </c>
      <c r="B829" s="92" t="s">
        <v>101</v>
      </c>
      <c r="C829" s="91">
        <v>15875</v>
      </c>
    </row>
    <row r="830" spans="1:3">
      <c r="A830" s="94" t="s">
        <v>589</v>
      </c>
      <c r="B830" s="94" t="s">
        <v>5</v>
      </c>
      <c r="C830" s="93">
        <v>85102</v>
      </c>
    </row>
    <row r="831" spans="1:3">
      <c r="A831" s="92" t="s">
        <v>584</v>
      </c>
      <c r="B831" s="92" t="s">
        <v>99</v>
      </c>
      <c r="C831" s="91">
        <v>63579</v>
      </c>
    </row>
    <row r="832" spans="1:3">
      <c r="A832" s="92" t="s">
        <v>580</v>
      </c>
      <c r="B832" s="92" t="s">
        <v>101</v>
      </c>
      <c r="C832" s="91">
        <v>13218</v>
      </c>
    </row>
    <row r="833" spans="1:3">
      <c r="A833" s="92" t="s">
        <v>574</v>
      </c>
      <c r="B833" s="92" t="s">
        <v>107</v>
      </c>
      <c r="C833" s="91">
        <v>8305</v>
      </c>
    </row>
    <row r="834" spans="1:3">
      <c r="A834" s="94" t="s">
        <v>588</v>
      </c>
      <c r="B834" s="94" t="s">
        <v>5</v>
      </c>
      <c r="C834" s="93">
        <v>7</v>
      </c>
    </row>
    <row r="835" spans="1:3">
      <c r="A835" s="92" t="s">
        <v>587</v>
      </c>
      <c r="B835" s="92" t="s">
        <v>111</v>
      </c>
      <c r="C835" s="91">
        <v>7</v>
      </c>
    </row>
    <row r="836" spans="1:3" ht="22.5">
      <c r="A836" s="94" t="s">
        <v>586</v>
      </c>
      <c r="B836" s="94" t="s">
        <v>5</v>
      </c>
      <c r="C836" s="93">
        <v>35846</v>
      </c>
    </row>
    <row r="837" spans="1:3">
      <c r="A837" s="92" t="s">
        <v>580</v>
      </c>
      <c r="B837" s="92" t="s">
        <v>101</v>
      </c>
      <c r="C837" s="91">
        <v>35846</v>
      </c>
    </row>
    <row r="838" spans="1:3">
      <c r="A838" s="94" t="s">
        <v>585</v>
      </c>
      <c r="B838" s="94" t="s">
        <v>5</v>
      </c>
      <c r="C838" s="93">
        <v>14147</v>
      </c>
    </row>
    <row r="839" spans="1:3">
      <c r="A839" s="92" t="s">
        <v>584</v>
      </c>
      <c r="B839" s="92" t="s">
        <v>99</v>
      </c>
      <c r="C839" s="91">
        <v>14147</v>
      </c>
    </row>
    <row r="840" spans="1:3">
      <c r="A840" s="94" t="s">
        <v>583</v>
      </c>
      <c r="B840" s="94" t="s">
        <v>5</v>
      </c>
      <c r="C840" s="93">
        <v>12938</v>
      </c>
    </row>
    <row r="841" spans="1:3">
      <c r="A841" s="92" t="s">
        <v>580</v>
      </c>
      <c r="B841" s="92" t="s">
        <v>101</v>
      </c>
      <c r="C841" s="91">
        <v>12938</v>
      </c>
    </row>
    <row r="842" spans="1:3">
      <c r="A842" s="94" t="s">
        <v>582</v>
      </c>
      <c r="B842" s="94" t="s">
        <v>5</v>
      </c>
      <c r="C842" s="93">
        <v>1097785</v>
      </c>
    </row>
    <row r="843" spans="1:3">
      <c r="A843" s="92" t="s">
        <v>580</v>
      </c>
      <c r="B843" s="92" t="s">
        <v>101</v>
      </c>
      <c r="C843" s="91">
        <v>200000</v>
      </c>
    </row>
    <row r="844" spans="1:3">
      <c r="A844" s="92" t="s">
        <v>574</v>
      </c>
      <c r="B844" s="92" t="s">
        <v>107</v>
      </c>
      <c r="C844" s="91">
        <v>897785</v>
      </c>
    </row>
    <row r="845" spans="1:3">
      <c r="A845" s="94" t="s">
        <v>581</v>
      </c>
      <c r="B845" s="94" t="s">
        <v>5</v>
      </c>
      <c r="C845" s="93">
        <v>39913</v>
      </c>
    </row>
    <row r="846" spans="1:3">
      <c r="A846" s="92" t="s">
        <v>580</v>
      </c>
      <c r="B846" s="92" t="s">
        <v>101</v>
      </c>
      <c r="C846" s="91">
        <v>866</v>
      </c>
    </row>
    <row r="847" spans="1:3">
      <c r="A847" s="92" t="s">
        <v>574</v>
      </c>
      <c r="B847" s="92" t="s">
        <v>107</v>
      </c>
      <c r="C847" s="91">
        <v>39047</v>
      </c>
    </row>
    <row r="848" spans="1:3" ht="22.5">
      <c r="A848" s="94" t="s">
        <v>579</v>
      </c>
      <c r="B848" s="94" t="s">
        <v>5</v>
      </c>
      <c r="C848" s="93">
        <v>15339</v>
      </c>
    </row>
    <row r="849" spans="1:3">
      <c r="A849" s="92" t="s">
        <v>574</v>
      </c>
      <c r="B849" s="92" t="s">
        <v>107</v>
      </c>
      <c r="C849" s="91">
        <v>15339</v>
      </c>
    </row>
    <row r="850" spans="1:3" ht="22.5">
      <c r="A850" s="94" t="s">
        <v>578</v>
      </c>
      <c r="B850" s="94" t="s">
        <v>5</v>
      </c>
      <c r="C850" s="93">
        <v>39549</v>
      </c>
    </row>
    <row r="851" spans="1:3">
      <c r="A851" s="92" t="s">
        <v>574</v>
      </c>
      <c r="B851" s="92" t="s">
        <v>107</v>
      </c>
      <c r="C851" s="91">
        <v>39549</v>
      </c>
    </row>
    <row r="852" spans="1:3" ht="22.5">
      <c r="A852" s="94" t="s">
        <v>577</v>
      </c>
      <c r="B852" s="94" t="s">
        <v>5</v>
      </c>
      <c r="C852" s="93">
        <v>6980</v>
      </c>
    </row>
    <row r="853" spans="1:3">
      <c r="A853" s="92" t="s">
        <v>574</v>
      </c>
      <c r="B853" s="92" t="s">
        <v>107</v>
      </c>
      <c r="C853" s="91">
        <v>6980</v>
      </c>
    </row>
    <row r="854" spans="1:3">
      <c r="A854" s="94" t="s">
        <v>576</v>
      </c>
      <c r="B854" s="94" t="s">
        <v>5</v>
      </c>
      <c r="C854" s="93">
        <v>47751</v>
      </c>
    </row>
    <row r="855" spans="1:3">
      <c r="A855" s="92" t="s">
        <v>574</v>
      </c>
      <c r="B855" s="92" t="s">
        <v>107</v>
      </c>
      <c r="C855" s="91">
        <v>47751</v>
      </c>
    </row>
    <row r="856" spans="1:3">
      <c r="A856" s="94" t="s">
        <v>575</v>
      </c>
      <c r="B856" s="94" t="s">
        <v>5</v>
      </c>
      <c r="C856" s="93">
        <v>8435</v>
      </c>
    </row>
    <row r="857" spans="1:3">
      <c r="A857" s="92" t="s">
        <v>574</v>
      </c>
      <c r="B857" s="92" t="s">
        <v>107</v>
      </c>
      <c r="C857" s="91">
        <v>8435</v>
      </c>
    </row>
  </sheetData>
  <mergeCells count="6">
    <mergeCell ref="A1:C1"/>
    <mergeCell ref="A2:C2"/>
    <mergeCell ref="A3:C3"/>
    <mergeCell ref="A4:C4"/>
    <mergeCell ref="A6:A7"/>
    <mergeCell ref="B6:B7"/>
  </mergeCells>
  <pageMargins left="0.74803149606299213" right="0.74803149606299213" top="0.98425196850393704" bottom="0.98425196850393704" header="0.51181102362204722" footer="0.51181102362204722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6799-1BB9-46F0-9751-CBD931597AB8}">
  <sheetPr>
    <pageSetUpPr fitToPage="1"/>
  </sheetPr>
  <dimension ref="A1:C26"/>
  <sheetViews>
    <sheetView workbookViewId="0">
      <selection activeCell="A3" sqref="A3:C3"/>
    </sheetView>
  </sheetViews>
  <sheetFormatPr defaultRowHeight="15"/>
  <cols>
    <col min="1" max="1" width="63.85546875" bestFit="1" customWidth="1"/>
    <col min="2" max="2" width="11.140625" bestFit="1" customWidth="1"/>
    <col min="3" max="3" width="11.140625" style="11" bestFit="1" customWidth="1"/>
  </cols>
  <sheetData>
    <row r="1" spans="1:3" ht="13.9" customHeight="1">
      <c r="A1" s="103" t="s">
        <v>158</v>
      </c>
      <c r="B1" s="103"/>
      <c r="C1" s="103"/>
    </row>
    <row r="2" spans="1:3" ht="13.9" customHeight="1">
      <c r="A2" s="103" t="s">
        <v>141</v>
      </c>
      <c r="B2" s="103"/>
      <c r="C2" s="103"/>
    </row>
    <row r="3" spans="1:3" ht="13.9" customHeight="1">
      <c r="A3" s="103" t="s">
        <v>893</v>
      </c>
      <c r="B3" s="103"/>
      <c r="C3" s="103"/>
    </row>
    <row r="4" spans="1:3">
      <c r="A4" s="103"/>
      <c r="B4" s="103"/>
      <c r="C4" s="103"/>
    </row>
    <row r="5" spans="1:3" ht="29.45" customHeight="1">
      <c r="A5" s="104" t="s">
        <v>157</v>
      </c>
      <c r="B5" s="104"/>
      <c r="C5" s="104"/>
    </row>
    <row r="7" spans="1:3" ht="21">
      <c r="A7" s="98" t="s">
        <v>0</v>
      </c>
      <c r="B7" s="98" t="s">
        <v>1</v>
      </c>
      <c r="C7" s="12" t="s">
        <v>2</v>
      </c>
    </row>
    <row r="8" spans="1:3">
      <c r="A8" s="99"/>
      <c r="B8" s="99"/>
      <c r="C8" s="13" t="s">
        <v>3</v>
      </c>
    </row>
    <row r="9" spans="1:3">
      <c r="A9" s="1" t="s">
        <v>4</v>
      </c>
      <c r="B9" s="2" t="s">
        <v>5</v>
      </c>
      <c r="C9" s="6">
        <v>7450</v>
      </c>
    </row>
    <row r="10" spans="1:3">
      <c r="A10" s="3" t="s">
        <v>6</v>
      </c>
      <c r="B10" s="3" t="s">
        <v>7</v>
      </c>
      <c r="C10" s="7" t="s">
        <v>8</v>
      </c>
    </row>
    <row r="11" spans="1:3">
      <c r="A11" s="4" t="s">
        <v>156</v>
      </c>
      <c r="B11" s="4" t="s">
        <v>155</v>
      </c>
      <c r="C11" s="8">
        <v>7450</v>
      </c>
    </row>
    <row r="13" spans="1:3">
      <c r="A13" s="1" t="s">
        <v>77</v>
      </c>
      <c r="B13" s="2" t="s">
        <v>5</v>
      </c>
      <c r="C13" s="6">
        <v>17456</v>
      </c>
    </row>
    <row r="14" spans="1:3">
      <c r="A14" s="3" t="s">
        <v>6</v>
      </c>
      <c r="B14" s="3" t="s">
        <v>7</v>
      </c>
      <c r="C14" s="7" t="s">
        <v>8</v>
      </c>
    </row>
    <row r="15" spans="1:3" ht="19.899999999999999" customHeight="1">
      <c r="A15" s="100" t="s">
        <v>78</v>
      </c>
      <c r="B15" s="101"/>
      <c r="C15" s="102"/>
    </row>
    <row r="16" spans="1:3">
      <c r="A16" s="2" t="s">
        <v>91</v>
      </c>
      <c r="B16" s="2" t="s">
        <v>92</v>
      </c>
      <c r="C16" s="9">
        <v>8184</v>
      </c>
    </row>
    <row r="17" spans="1:3">
      <c r="A17" s="2" t="s">
        <v>93</v>
      </c>
      <c r="B17" s="2" t="s">
        <v>94</v>
      </c>
      <c r="C17" s="9">
        <v>9272</v>
      </c>
    </row>
    <row r="18" spans="1:3" ht="19.899999999999999" customHeight="1">
      <c r="A18" s="100" t="s">
        <v>97</v>
      </c>
      <c r="B18" s="101"/>
      <c r="C18" s="102"/>
    </row>
    <row r="19" spans="1:3">
      <c r="A19" s="4" t="s">
        <v>98</v>
      </c>
      <c r="B19" s="4" t="s">
        <v>99</v>
      </c>
      <c r="C19" s="8">
        <v>2700</v>
      </c>
    </row>
    <row r="20" spans="1:3">
      <c r="A20" s="4" t="s">
        <v>100</v>
      </c>
      <c r="B20" s="4" t="s">
        <v>101</v>
      </c>
      <c r="C20" s="8">
        <v>14756</v>
      </c>
    </row>
    <row r="22" spans="1:3">
      <c r="A22" s="1" t="s">
        <v>128</v>
      </c>
      <c r="B22" s="2" t="s">
        <v>5</v>
      </c>
      <c r="C22" s="6">
        <v>-10006</v>
      </c>
    </row>
    <row r="24" spans="1:3">
      <c r="A24" s="1" t="s">
        <v>129</v>
      </c>
      <c r="B24" s="2" t="s">
        <v>5</v>
      </c>
      <c r="C24" s="6">
        <v>10006</v>
      </c>
    </row>
    <row r="25" spans="1:3">
      <c r="A25" s="3" t="s">
        <v>6</v>
      </c>
      <c r="B25" s="3" t="s">
        <v>7</v>
      </c>
      <c r="C25" s="7" t="s">
        <v>8</v>
      </c>
    </row>
    <row r="26" spans="1:3">
      <c r="A26" s="4" t="s">
        <v>130</v>
      </c>
      <c r="B26" s="4" t="s">
        <v>131</v>
      </c>
      <c r="C26" s="8">
        <v>10006</v>
      </c>
    </row>
  </sheetData>
  <mergeCells count="9">
    <mergeCell ref="A18:C18"/>
    <mergeCell ref="A7:A8"/>
    <mergeCell ref="B7:B8"/>
    <mergeCell ref="A15:C15"/>
    <mergeCell ref="A1:C1"/>
    <mergeCell ref="A2:C2"/>
    <mergeCell ref="A3:C3"/>
    <mergeCell ref="A4:C4"/>
    <mergeCell ref="A5:C5"/>
  </mergeCells>
  <pageMargins left="0.75" right="0.75" top="1" bottom="1" header="0.5" footer="0.5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E53F-07A0-4270-88EE-D04F77A04F01}">
  <sheetPr>
    <pageSetUpPr fitToPage="1"/>
  </sheetPr>
  <dimension ref="A1:C40"/>
  <sheetViews>
    <sheetView workbookViewId="0">
      <selection activeCell="A3" sqref="A3:C3"/>
    </sheetView>
  </sheetViews>
  <sheetFormatPr defaultRowHeight="15"/>
  <cols>
    <col min="1" max="1" width="63.85546875" bestFit="1" customWidth="1"/>
    <col min="2" max="3" width="11.140625" bestFit="1" customWidth="1"/>
  </cols>
  <sheetData>
    <row r="1" spans="1:3">
      <c r="A1" s="103" t="s">
        <v>172</v>
      </c>
      <c r="B1" s="103"/>
      <c r="C1" s="103"/>
    </row>
    <row r="2" spans="1:3">
      <c r="A2" s="103" t="s">
        <v>141</v>
      </c>
      <c r="B2" s="103"/>
      <c r="C2" s="103"/>
    </row>
    <row r="3" spans="1:3">
      <c r="A3" s="103" t="s">
        <v>893</v>
      </c>
      <c r="B3" s="103"/>
      <c r="C3" s="103"/>
    </row>
    <row r="4" spans="1:3" ht="45" customHeight="1">
      <c r="A4" s="104" t="s">
        <v>171</v>
      </c>
      <c r="B4" s="104"/>
      <c r="C4" s="104"/>
    </row>
    <row r="6" spans="1:3" ht="21">
      <c r="A6" s="98" t="s">
        <v>0</v>
      </c>
      <c r="B6" s="98" t="s">
        <v>1</v>
      </c>
      <c r="C6" s="16" t="s">
        <v>2</v>
      </c>
    </row>
    <row r="7" spans="1:3">
      <c r="A7" s="99"/>
      <c r="B7" s="99"/>
      <c r="C7" s="1" t="s">
        <v>3</v>
      </c>
    </row>
    <row r="8" spans="1:3">
      <c r="A8" s="2" t="s">
        <v>77</v>
      </c>
      <c r="B8" s="2" t="s">
        <v>5</v>
      </c>
      <c r="C8" s="15">
        <v>17456</v>
      </c>
    </row>
    <row r="9" spans="1:3">
      <c r="A9" s="2" t="s">
        <v>152</v>
      </c>
      <c r="B9" s="2" t="s">
        <v>5</v>
      </c>
      <c r="C9" s="15">
        <v>8184</v>
      </c>
    </row>
    <row r="10" spans="1:3">
      <c r="A10" s="2" t="s">
        <v>151</v>
      </c>
      <c r="B10" s="2" t="s">
        <v>5</v>
      </c>
      <c r="C10" s="15">
        <v>8184</v>
      </c>
    </row>
    <row r="11" spans="1:3">
      <c r="A11" s="2" t="s">
        <v>150</v>
      </c>
      <c r="B11" s="2" t="s">
        <v>5</v>
      </c>
      <c r="C11" s="15">
        <v>8184</v>
      </c>
    </row>
    <row r="12" spans="1:3">
      <c r="A12" s="2" t="s">
        <v>170</v>
      </c>
      <c r="B12" s="2" t="s">
        <v>5</v>
      </c>
      <c r="C12" s="15">
        <v>78</v>
      </c>
    </row>
    <row r="13" spans="1:3">
      <c r="A13" s="5" t="s">
        <v>143</v>
      </c>
      <c r="B13" s="5" t="s">
        <v>101</v>
      </c>
      <c r="C13" s="14">
        <v>78</v>
      </c>
    </row>
    <row r="14" spans="1:3">
      <c r="A14" s="2" t="s">
        <v>169</v>
      </c>
      <c r="B14" s="2" t="s">
        <v>5</v>
      </c>
      <c r="C14" s="15">
        <v>20</v>
      </c>
    </row>
    <row r="15" spans="1:3">
      <c r="A15" s="5" t="s">
        <v>143</v>
      </c>
      <c r="B15" s="5" t="s">
        <v>101</v>
      </c>
      <c r="C15" s="14">
        <v>20</v>
      </c>
    </row>
    <row r="16" spans="1:3">
      <c r="A16" s="2" t="s">
        <v>168</v>
      </c>
      <c r="B16" s="2" t="s">
        <v>5</v>
      </c>
      <c r="C16" s="15">
        <v>2000</v>
      </c>
    </row>
    <row r="17" spans="1:3">
      <c r="A17" s="5" t="s">
        <v>143</v>
      </c>
      <c r="B17" s="5" t="s">
        <v>101</v>
      </c>
      <c r="C17" s="14">
        <v>2000</v>
      </c>
    </row>
    <row r="18" spans="1:3">
      <c r="A18" s="2" t="s">
        <v>167</v>
      </c>
      <c r="B18" s="2" t="s">
        <v>5</v>
      </c>
      <c r="C18" s="15">
        <v>54</v>
      </c>
    </row>
    <row r="19" spans="1:3">
      <c r="A19" s="5" t="s">
        <v>143</v>
      </c>
      <c r="B19" s="5" t="s">
        <v>101</v>
      </c>
      <c r="C19" s="14">
        <v>54</v>
      </c>
    </row>
    <row r="20" spans="1:3">
      <c r="A20" s="2" t="s">
        <v>166</v>
      </c>
      <c r="B20" s="2" t="s">
        <v>5</v>
      </c>
      <c r="C20" s="15">
        <v>1100</v>
      </c>
    </row>
    <row r="21" spans="1:3">
      <c r="A21" s="5" t="s">
        <v>143</v>
      </c>
      <c r="B21" s="5" t="s">
        <v>101</v>
      </c>
      <c r="C21" s="14">
        <v>1100</v>
      </c>
    </row>
    <row r="22" spans="1:3">
      <c r="A22" s="2" t="s">
        <v>165</v>
      </c>
      <c r="B22" s="2" t="s">
        <v>5</v>
      </c>
      <c r="C22" s="15">
        <v>1700</v>
      </c>
    </row>
    <row r="23" spans="1:3">
      <c r="A23" s="5" t="s">
        <v>144</v>
      </c>
      <c r="B23" s="5" t="s">
        <v>99</v>
      </c>
      <c r="C23" s="14">
        <v>1700</v>
      </c>
    </row>
    <row r="24" spans="1:3">
      <c r="A24" s="2" t="s">
        <v>164</v>
      </c>
      <c r="B24" s="2" t="s">
        <v>5</v>
      </c>
      <c r="C24" s="15">
        <v>730</v>
      </c>
    </row>
    <row r="25" spans="1:3">
      <c r="A25" s="5" t="s">
        <v>143</v>
      </c>
      <c r="B25" s="5" t="s">
        <v>101</v>
      </c>
      <c r="C25" s="14">
        <v>730</v>
      </c>
    </row>
    <row r="26" spans="1:3">
      <c r="A26" s="2" t="s">
        <v>163</v>
      </c>
      <c r="B26" s="2" t="s">
        <v>5</v>
      </c>
      <c r="C26" s="15">
        <v>1522</v>
      </c>
    </row>
    <row r="27" spans="1:3">
      <c r="A27" s="5" t="s">
        <v>144</v>
      </c>
      <c r="B27" s="5" t="s">
        <v>99</v>
      </c>
      <c r="C27" s="14">
        <v>1000</v>
      </c>
    </row>
    <row r="28" spans="1:3">
      <c r="A28" s="5" t="s">
        <v>143</v>
      </c>
      <c r="B28" s="5" t="s">
        <v>101</v>
      </c>
      <c r="C28" s="14">
        <v>522</v>
      </c>
    </row>
    <row r="29" spans="1:3">
      <c r="A29" s="2" t="s">
        <v>162</v>
      </c>
      <c r="B29" s="2" t="s">
        <v>5</v>
      </c>
      <c r="C29" s="15">
        <v>980</v>
      </c>
    </row>
    <row r="30" spans="1:3">
      <c r="A30" s="5" t="s">
        <v>143</v>
      </c>
      <c r="B30" s="5" t="s">
        <v>101</v>
      </c>
      <c r="C30" s="14">
        <v>980</v>
      </c>
    </row>
    <row r="31" spans="1:3">
      <c r="A31" s="2" t="s">
        <v>149</v>
      </c>
      <c r="B31" s="2" t="s">
        <v>5</v>
      </c>
      <c r="C31" s="15">
        <v>9272</v>
      </c>
    </row>
    <row r="32" spans="1:3" ht="22.5">
      <c r="A32" s="2" t="s">
        <v>148</v>
      </c>
      <c r="B32" s="2" t="s">
        <v>5</v>
      </c>
      <c r="C32" s="15">
        <v>9272</v>
      </c>
    </row>
    <row r="33" spans="1:3">
      <c r="A33" s="2" t="s">
        <v>147</v>
      </c>
      <c r="B33" s="2" t="s">
        <v>5</v>
      </c>
      <c r="C33" s="15">
        <v>9272</v>
      </c>
    </row>
    <row r="34" spans="1:3" ht="22.5">
      <c r="A34" s="2" t="s">
        <v>146</v>
      </c>
      <c r="B34" s="2" t="s">
        <v>5</v>
      </c>
      <c r="C34" s="15">
        <v>9272</v>
      </c>
    </row>
    <row r="35" spans="1:3">
      <c r="A35" s="2" t="s">
        <v>161</v>
      </c>
      <c r="B35" s="2" t="s">
        <v>5</v>
      </c>
      <c r="C35" s="15">
        <v>170</v>
      </c>
    </row>
    <row r="36" spans="1:3">
      <c r="A36" s="5" t="s">
        <v>145</v>
      </c>
      <c r="B36" s="5" t="s">
        <v>101</v>
      </c>
      <c r="C36" s="14">
        <v>170</v>
      </c>
    </row>
    <row r="37" spans="1:3">
      <c r="A37" s="2" t="s">
        <v>160</v>
      </c>
      <c r="B37" s="2" t="s">
        <v>5</v>
      </c>
      <c r="C37" s="15">
        <v>50</v>
      </c>
    </row>
    <row r="38" spans="1:3">
      <c r="A38" s="5" t="s">
        <v>145</v>
      </c>
      <c r="B38" s="5" t="s">
        <v>101</v>
      </c>
      <c r="C38" s="14">
        <v>50</v>
      </c>
    </row>
    <row r="39" spans="1:3">
      <c r="A39" s="2" t="s">
        <v>159</v>
      </c>
      <c r="B39" s="2" t="s">
        <v>5</v>
      </c>
      <c r="C39" s="15">
        <v>9052</v>
      </c>
    </row>
    <row r="40" spans="1:3">
      <c r="A40" s="5" t="s">
        <v>145</v>
      </c>
      <c r="B40" s="5" t="s">
        <v>101</v>
      </c>
      <c r="C40" s="14">
        <v>9052</v>
      </c>
    </row>
  </sheetData>
  <mergeCells count="6">
    <mergeCell ref="A1:C1"/>
    <mergeCell ref="A2:C2"/>
    <mergeCell ref="A3:C3"/>
    <mergeCell ref="A4:C4"/>
    <mergeCell ref="A6:A7"/>
    <mergeCell ref="B6:B7"/>
  </mergeCells>
  <pageMargins left="0.75" right="0.75" top="1" bottom="1" header="0.5" footer="0.5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DFC2-A4ED-41E3-8BE9-CB0B35FC30C3}">
  <sheetPr>
    <pageSetUpPr fitToPage="1"/>
  </sheetPr>
  <dimension ref="A1:IA340"/>
  <sheetViews>
    <sheetView topLeftCell="D1" workbookViewId="0">
      <selection activeCell="L3" sqref="L3:O3"/>
    </sheetView>
  </sheetViews>
  <sheetFormatPr defaultColWidth="8.85546875" defaultRowHeight="12.75"/>
  <cols>
    <col min="1" max="1" width="6" style="18" customWidth="1"/>
    <col min="2" max="2" width="39.28515625" style="17" customWidth="1"/>
    <col min="3" max="4" width="18" style="17" customWidth="1"/>
    <col min="5" max="5" width="25" style="17" customWidth="1"/>
    <col min="6" max="6" width="12" style="17" customWidth="1"/>
    <col min="7" max="14" width="14.7109375" style="17" customWidth="1"/>
    <col min="15" max="15" width="15.5703125" style="17" customWidth="1"/>
    <col min="16" max="16384" width="8.85546875" style="17"/>
  </cols>
  <sheetData>
    <row r="1" spans="1:15" s="70" customFormat="1" ht="13.9" customHeight="1">
      <c r="A1" s="72"/>
      <c r="B1" s="71"/>
      <c r="C1" s="71"/>
      <c r="L1" s="119" t="s">
        <v>548</v>
      </c>
      <c r="M1" s="119"/>
      <c r="N1" s="119"/>
      <c r="O1" s="119"/>
    </row>
    <row r="2" spans="1:15" s="70" customFormat="1" ht="13.9" customHeight="1">
      <c r="A2" s="72"/>
      <c r="B2" s="71"/>
      <c r="C2" s="71"/>
      <c r="L2" s="119" t="s">
        <v>141</v>
      </c>
      <c r="M2" s="119"/>
      <c r="N2" s="119"/>
      <c r="O2" s="119"/>
    </row>
    <row r="3" spans="1:15" s="70" customFormat="1" ht="13.9" customHeight="1">
      <c r="A3" s="72"/>
      <c r="B3" s="71"/>
      <c r="C3" s="71"/>
      <c r="L3" s="119" t="s">
        <v>893</v>
      </c>
      <c r="M3" s="119"/>
      <c r="N3" s="119"/>
      <c r="O3" s="119"/>
    </row>
    <row r="4" spans="1:15" s="22" customFormat="1">
      <c r="A4" s="120" t="s">
        <v>547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6" spans="1:15" s="22" customFormat="1">
      <c r="A6" s="69" t="s">
        <v>546</v>
      </c>
      <c r="C6" s="31"/>
      <c r="D6" s="31"/>
      <c r="E6" s="31"/>
      <c r="F6" s="31"/>
    </row>
    <row r="7" spans="1:15" ht="12.75" customHeight="1">
      <c r="A7" s="68" t="s">
        <v>545</v>
      </c>
      <c r="B7" s="67" t="s">
        <v>544</v>
      </c>
      <c r="C7" s="66" t="s">
        <v>215</v>
      </c>
      <c r="D7" s="66" t="s">
        <v>214</v>
      </c>
      <c r="E7" s="66" t="s">
        <v>213</v>
      </c>
      <c r="F7" s="66" t="s">
        <v>212</v>
      </c>
      <c r="G7" s="65">
        <v>2026</v>
      </c>
      <c r="H7" s="65">
        <v>2027</v>
      </c>
      <c r="I7" s="65">
        <v>2028</v>
      </c>
      <c r="J7" s="65">
        <v>2029</v>
      </c>
      <c r="K7" s="65">
        <v>2030</v>
      </c>
      <c r="L7" s="65">
        <v>2031</v>
      </c>
      <c r="M7" s="65">
        <v>2032</v>
      </c>
      <c r="N7" s="65" t="s">
        <v>543</v>
      </c>
      <c r="O7" s="65" t="s">
        <v>210</v>
      </c>
    </row>
    <row r="8" spans="1:15" s="54" customFormat="1" ht="15.75" customHeight="1">
      <c r="A8" s="116">
        <v>1</v>
      </c>
      <c r="B8" s="117" t="s">
        <v>542</v>
      </c>
      <c r="C8" s="56" t="s">
        <v>541</v>
      </c>
      <c r="D8" s="56" t="s">
        <v>540</v>
      </c>
      <c r="E8" s="56" t="s">
        <v>179</v>
      </c>
      <c r="F8" s="56" t="s">
        <v>3</v>
      </c>
      <c r="G8" s="55">
        <v>1724.52</v>
      </c>
      <c r="H8" s="55">
        <v>1724.52</v>
      </c>
      <c r="I8" s="55">
        <v>1724.52</v>
      </c>
      <c r="J8" s="55">
        <v>1724.52</v>
      </c>
      <c r="K8" s="55">
        <v>840.73</v>
      </c>
      <c r="L8" s="55">
        <v>0</v>
      </c>
      <c r="M8" s="55">
        <v>0</v>
      </c>
      <c r="N8" s="55">
        <v>0</v>
      </c>
      <c r="O8" s="55">
        <f t="shared" ref="O8:O71" si="0">SUM(G8:N8)</f>
        <v>7738.8099999999995</v>
      </c>
    </row>
    <row r="9" spans="1:15" ht="15.75" customHeight="1">
      <c r="A9" s="116"/>
      <c r="B9" s="117"/>
      <c r="C9" s="53" t="s">
        <v>541</v>
      </c>
      <c r="D9" s="53" t="s">
        <v>540</v>
      </c>
      <c r="E9" s="53" t="s">
        <v>178</v>
      </c>
      <c r="F9" s="53" t="s">
        <v>3</v>
      </c>
      <c r="G9" s="52">
        <v>122.96</v>
      </c>
      <c r="H9" s="52">
        <v>132.47999999999999</v>
      </c>
      <c r="I9" s="52">
        <v>92.9</v>
      </c>
      <c r="J9" s="52">
        <v>52.879999999999995</v>
      </c>
      <c r="K9" s="52">
        <v>13.58</v>
      </c>
      <c r="L9" s="52">
        <v>0</v>
      </c>
      <c r="M9" s="52">
        <v>0</v>
      </c>
      <c r="N9" s="52">
        <v>0</v>
      </c>
      <c r="O9" s="52">
        <f t="shared" si="0"/>
        <v>414.8</v>
      </c>
    </row>
    <row r="10" spans="1:15" ht="15.75" customHeight="1">
      <c r="A10" s="116"/>
      <c r="B10" s="117"/>
      <c r="C10" s="53" t="s">
        <v>541</v>
      </c>
      <c r="D10" s="53" t="s">
        <v>540</v>
      </c>
      <c r="E10" s="53" t="s">
        <v>177</v>
      </c>
      <c r="F10" s="53" t="s">
        <v>3</v>
      </c>
      <c r="G10" s="52">
        <v>13.77</v>
      </c>
      <c r="H10" s="52">
        <v>14.58</v>
      </c>
      <c r="I10" s="52">
        <v>10.210000000000001</v>
      </c>
      <c r="J10" s="52">
        <v>5.82</v>
      </c>
      <c r="K10" s="52">
        <v>1.5</v>
      </c>
      <c r="L10" s="52">
        <v>0</v>
      </c>
      <c r="M10" s="52">
        <v>0</v>
      </c>
      <c r="N10" s="52">
        <v>0</v>
      </c>
      <c r="O10" s="52">
        <f t="shared" si="0"/>
        <v>45.88</v>
      </c>
    </row>
    <row r="11" spans="1:15" s="54" customFormat="1">
      <c r="A11" s="116">
        <v>2</v>
      </c>
      <c r="B11" s="117" t="s">
        <v>539</v>
      </c>
      <c r="C11" s="56" t="s">
        <v>538</v>
      </c>
      <c r="D11" s="56" t="s">
        <v>537</v>
      </c>
      <c r="E11" s="56" t="s">
        <v>179</v>
      </c>
      <c r="F11" s="56" t="s">
        <v>3</v>
      </c>
      <c r="G11" s="55">
        <v>4439.3599999999997</v>
      </c>
      <c r="H11" s="55">
        <v>4439.3599999999997</v>
      </c>
      <c r="I11" s="55">
        <v>4439.3599999999997</v>
      </c>
      <c r="J11" s="55">
        <v>4439.3599999999997</v>
      </c>
      <c r="K11" s="55">
        <v>3329.5199999999995</v>
      </c>
      <c r="L11" s="55">
        <v>0</v>
      </c>
      <c r="M11" s="55">
        <v>0</v>
      </c>
      <c r="N11" s="55">
        <v>0</v>
      </c>
      <c r="O11" s="55">
        <f t="shared" si="0"/>
        <v>21086.959999999999</v>
      </c>
    </row>
    <row r="12" spans="1:15">
      <c r="A12" s="116"/>
      <c r="B12" s="117"/>
      <c r="C12" s="53" t="s">
        <v>538</v>
      </c>
      <c r="D12" s="53" t="s">
        <v>537</v>
      </c>
      <c r="E12" s="53" t="s">
        <v>178</v>
      </c>
      <c r="F12" s="53" t="s">
        <v>3</v>
      </c>
      <c r="G12" s="52">
        <v>336.47</v>
      </c>
      <c r="H12" s="52">
        <v>367.89000000000004</v>
      </c>
      <c r="I12" s="52">
        <v>266.07</v>
      </c>
      <c r="J12" s="52">
        <v>163.00000000000003</v>
      </c>
      <c r="K12" s="52">
        <v>60.68</v>
      </c>
      <c r="L12" s="52">
        <v>0</v>
      </c>
      <c r="M12" s="52">
        <v>0</v>
      </c>
      <c r="N12" s="52">
        <v>0</v>
      </c>
      <c r="O12" s="52">
        <f t="shared" si="0"/>
        <v>1194.1100000000001</v>
      </c>
    </row>
    <row r="13" spans="1:15">
      <c r="A13" s="116"/>
      <c r="B13" s="117"/>
      <c r="C13" s="53" t="s">
        <v>538</v>
      </c>
      <c r="D13" s="53" t="s">
        <v>537</v>
      </c>
      <c r="E13" s="53" t="s">
        <v>177</v>
      </c>
      <c r="F13" s="53" t="s">
        <v>3</v>
      </c>
      <c r="G13" s="52">
        <v>37.630000000000003</v>
      </c>
      <c r="H13" s="52">
        <v>40.47</v>
      </c>
      <c r="I13" s="52">
        <v>29.27</v>
      </c>
      <c r="J13" s="52">
        <v>17.920000000000002</v>
      </c>
      <c r="K13" s="52">
        <v>6.660000000000001</v>
      </c>
      <c r="L13" s="52">
        <v>0</v>
      </c>
      <c r="M13" s="52">
        <v>0</v>
      </c>
      <c r="N13" s="52">
        <v>0</v>
      </c>
      <c r="O13" s="52">
        <f t="shared" si="0"/>
        <v>131.94999999999999</v>
      </c>
    </row>
    <row r="14" spans="1:15" s="54" customFormat="1">
      <c r="A14" s="116">
        <v>3</v>
      </c>
      <c r="B14" s="117" t="s">
        <v>536</v>
      </c>
      <c r="C14" s="56" t="s">
        <v>535</v>
      </c>
      <c r="D14" s="56" t="s">
        <v>534</v>
      </c>
      <c r="E14" s="56" t="s">
        <v>179</v>
      </c>
      <c r="F14" s="56" t="s">
        <v>3</v>
      </c>
      <c r="G14" s="55">
        <v>4080.8</v>
      </c>
      <c r="H14" s="55">
        <v>4080.8</v>
      </c>
      <c r="I14" s="55">
        <v>4080.8</v>
      </c>
      <c r="J14" s="55">
        <v>4080.8</v>
      </c>
      <c r="K14" s="55">
        <v>4080.8</v>
      </c>
      <c r="L14" s="55">
        <v>4080.8</v>
      </c>
      <c r="M14" s="55">
        <v>4080.8</v>
      </c>
      <c r="N14" s="55">
        <v>2040.33</v>
      </c>
      <c r="O14" s="55">
        <f t="shared" si="0"/>
        <v>30605.93</v>
      </c>
    </row>
    <row r="15" spans="1:15">
      <c r="A15" s="116"/>
      <c r="B15" s="117"/>
      <c r="C15" s="53" t="s">
        <v>535</v>
      </c>
      <c r="D15" s="53" t="s">
        <v>534</v>
      </c>
      <c r="E15" s="53" t="s">
        <v>178</v>
      </c>
      <c r="F15" s="53" t="s">
        <v>3</v>
      </c>
      <c r="G15" s="52">
        <v>512.01</v>
      </c>
      <c r="H15" s="52">
        <v>596.79</v>
      </c>
      <c r="I15" s="52">
        <v>503.91</v>
      </c>
      <c r="J15" s="52">
        <v>408.45</v>
      </c>
      <c r="K15" s="52">
        <v>314.39999999999998</v>
      </c>
      <c r="L15" s="52">
        <v>220.49</v>
      </c>
      <c r="M15" s="52">
        <v>127.02</v>
      </c>
      <c r="N15" s="52">
        <v>31.060000000000002</v>
      </c>
      <c r="O15" s="52">
        <f t="shared" si="0"/>
        <v>2714.13</v>
      </c>
    </row>
    <row r="16" spans="1:15">
      <c r="A16" s="116"/>
      <c r="B16" s="117"/>
      <c r="C16" s="53" t="s">
        <v>535</v>
      </c>
      <c r="D16" s="53" t="s">
        <v>534</v>
      </c>
      <c r="E16" s="53" t="s">
        <v>177</v>
      </c>
      <c r="F16" s="53" t="s">
        <v>3</v>
      </c>
      <c r="G16" s="52">
        <v>55.88</v>
      </c>
      <c r="H16" s="52">
        <v>65.64</v>
      </c>
      <c r="I16" s="52">
        <v>55.43</v>
      </c>
      <c r="J16" s="52">
        <v>44.940000000000005</v>
      </c>
      <c r="K16" s="52">
        <v>34.6</v>
      </c>
      <c r="L16" s="52">
        <v>24.25</v>
      </c>
      <c r="M16" s="52">
        <v>13.969999999999999</v>
      </c>
      <c r="N16" s="52">
        <v>3.4200000000000004</v>
      </c>
      <c r="O16" s="52">
        <f t="shared" si="0"/>
        <v>298.13000000000005</v>
      </c>
    </row>
    <row r="17" spans="1:15" s="54" customFormat="1">
      <c r="A17" s="116">
        <v>4</v>
      </c>
      <c r="B17" s="117" t="s">
        <v>533</v>
      </c>
      <c r="C17" s="56" t="s">
        <v>532</v>
      </c>
      <c r="D17" s="56" t="s">
        <v>531</v>
      </c>
      <c r="E17" s="56" t="s">
        <v>179</v>
      </c>
      <c r="F17" s="56" t="s">
        <v>3</v>
      </c>
      <c r="G17" s="55">
        <v>1820</v>
      </c>
      <c r="H17" s="55">
        <v>1820</v>
      </c>
      <c r="I17" s="55">
        <v>1820</v>
      </c>
      <c r="J17" s="55">
        <v>1820</v>
      </c>
      <c r="K17" s="55">
        <v>1820</v>
      </c>
      <c r="L17" s="55">
        <v>1820</v>
      </c>
      <c r="M17" s="55">
        <v>1820</v>
      </c>
      <c r="N17" s="55">
        <v>2730</v>
      </c>
      <c r="O17" s="55">
        <f t="shared" si="0"/>
        <v>15470</v>
      </c>
    </row>
    <row r="18" spans="1:15">
      <c r="A18" s="116"/>
      <c r="B18" s="117"/>
      <c r="C18" s="53" t="s">
        <v>532</v>
      </c>
      <c r="D18" s="53" t="s">
        <v>531</v>
      </c>
      <c r="E18" s="53" t="s">
        <v>178</v>
      </c>
      <c r="F18" s="53" t="s">
        <v>3</v>
      </c>
      <c r="G18" s="52">
        <v>259.91000000000003</v>
      </c>
      <c r="H18" s="52">
        <v>308.11</v>
      </c>
      <c r="I18" s="52">
        <v>266.8</v>
      </c>
      <c r="J18" s="52">
        <v>224.1</v>
      </c>
      <c r="K18" s="52">
        <v>182.17</v>
      </c>
      <c r="L18" s="52">
        <v>140.27000000000001</v>
      </c>
      <c r="M18" s="52">
        <v>98.71</v>
      </c>
      <c r="N18" s="52">
        <v>70.239999999999995</v>
      </c>
      <c r="O18" s="52">
        <f t="shared" si="0"/>
        <v>1550.31</v>
      </c>
    </row>
    <row r="19" spans="1:15">
      <c r="A19" s="116"/>
      <c r="B19" s="117"/>
      <c r="C19" s="53" t="s">
        <v>532</v>
      </c>
      <c r="D19" s="53" t="s">
        <v>531</v>
      </c>
      <c r="E19" s="53" t="s">
        <v>177</v>
      </c>
      <c r="F19" s="53" t="s">
        <v>3</v>
      </c>
      <c r="G19" s="52">
        <v>28.37</v>
      </c>
      <c r="H19" s="52">
        <v>33.879999999999995</v>
      </c>
      <c r="I19" s="52">
        <v>29.350000000000005</v>
      </c>
      <c r="J19" s="52">
        <v>24.65</v>
      </c>
      <c r="K19" s="52">
        <v>20.040000000000003</v>
      </c>
      <c r="L19" s="52">
        <v>15.43</v>
      </c>
      <c r="M19" s="52">
        <v>10.849999999999998</v>
      </c>
      <c r="N19" s="52">
        <v>7.7200000000000006</v>
      </c>
      <c r="O19" s="52">
        <f t="shared" si="0"/>
        <v>170.29</v>
      </c>
    </row>
    <row r="20" spans="1:15" s="54" customFormat="1">
      <c r="A20" s="116">
        <v>5</v>
      </c>
      <c r="B20" s="117" t="s">
        <v>530</v>
      </c>
      <c r="C20" s="56" t="s">
        <v>529</v>
      </c>
      <c r="D20" s="56" t="s">
        <v>528</v>
      </c>
      <c r="E20" s="56" t="s">
        <v>179</v>
      </c>
      <c r="F20" s="56" t="s">
        <v>3</v>
      </c>
      <c r="G20" s="55">
        <v>5828</v>
      </c>
      <c r="H20" s="55">
        <v>5828</v>
      </c>
      <c r="I20" s="55">
        <v>5828</v>
      </c>
      <c r="J20" s="55">
        <v>5828</v>
      </c>
      <c r="K20" s="55">
        <v>2914</v>
      </c>
      <c r="L20" s="55">
        <v>0</v>
      </c>
      <c r="M20" s="55">
        <v>0</v>
      </c>
      <c r="N20" s="55">
        <v>0</v>
      </c>
      <c r="O20" s="55">
        <f t="shared" si="0"/>
        <v>26226</v>
      </c>
    </row>
    <row r="21" spans="1:15">
      <c r="A21" s="116"/>
      <c r="B21" s="117"/>
      <c r="C21" s="53" t="s">
        <v>529</v>
      </c>
      <c r="D21" s="53" t="s">
        <v>528</v>
      </c>
      <c r="E21" s="53" t="s">
        <v>178</v>
      </c>
      <c r="F21" s="53" t="s">
        <v>3</v>
      </c>
      <c r="G21" s="52">
        <v>426.01</v>
      </c>
      <c r="H21" s="52">
        <v>449.39000000000004</v>
      </c>
      <c r="I21" s="52">
        <v>315.63</v>
      </c>
      <c r="J21" s="52">
        <v>180.41</v>
      </c>
      <c r="K21" s="52">
        <v>41.76</v>
      </c>
      <c r="L21" s="52">
        <v>0</v>
      </c>
      <c r="M21" s="52">
        <v>0</v>
      </c>
      <c r="N21" s="52">
        <v>0</v>
      </c>
      <c r="O21" s="52">
        <f t="shared" si="0"/>
        <v>1413.2000000000003</v>
      </c>
    </row>
    <row r="22" spans="1:15">
      <c r="A22" s="116"/>
      <c r="B22" s="117"/>
      <c r="C22" s="53" t="s">
        <v>529</v>
      </c>
      <c r="D22" s="53" t="s">
        <v>528</v>
      </c>
      <c r="E22" s="53" t="s">
        <v>177</v>
      </c>
      <c r="F22" s="53" t="s">
        <v>3</v>
      </c>
      <c r="G22" s="52">
        <v>46.65</v>
      </c>
      <c r="H22" s="52">
        <v>49.41</v>
      </c>
      <c r="I22" s="52">
        <v>34.709999999999994</v>
      </c>
      <c r="J22" s="52">
        <v>19.86</v>
      </c>
      <c r="K22" s="52">
        <v>4.59</v>
      </c>
      <c r="L22" s="52">
        <v>0</v>
      </c>
      <c r="M22" s="52">
        <v>0</v>
      </c>
      <c r="N22" s="52">
        <v>0</v>
      </c>
      <c r="O22" s="52">
        <f t="shared" si="0"/>
        <v>155.22</v>
      </c>
    </row>
    <row r="23" spans="1:15" s="54" customFormat="1">
      <c r="A23" s="116">
        <v>6</v>
      </c>
      <c r="B23" s="117" t="s">
        <v>527</v>
      </c>
      <c r="C23" s="56" t="s">
        <v>526</v>
      </c>
      <c r="D23" s="56" t="s">
        <v>525</v>
      </c>
      <c r="E23" s="56" t="s">
        <v>179</v>
      </c>
      <c r="F23" s="56" t="s">
        <v>3</v>
      </c>
      <c r="G23" s="55">
        <v>4792</v>
      </c>
      <c r="H23" s="55">
        <v>4792</v>
      </c>
      <c r="I23" s="55">
        <v>4792</v>
      </c>
      <c r="J23" s="55">
        <v>4792</v>
      </c>
      <c r="K23" s="55">
        <v>4792</v>
      </c>
      <c r="L23" s="55">
        <v>4792</v>
      </c>
      <c r="M23" s="55">
        <v>4792</v>
      </c>
      <c r="N23" s="55">
        <v>59900</v>
      </c>
      <c r="O23" s="55">
        <f t="shared" si="0"/>
        <v>93444</v>
      </c>
    </row>
    <row r="24" spans="1:15">
      <c r="A24" s="116"/>
      <c r="B24" s="117"/>
      <c r="C24" s="53" t="s">
        <v>526</v>
      </c>
      <c r="D24" s="53" t="s">
        <v>525</v>
      </c>
      <c r="E24" s="53" t="s">
        <v>178</v>
      </c>
      <c r="F24" s="53" t="s">
        <v>3</v>
      </c>
      <c r="G24" s="52">
        <v>1565.37</v>
      </c>
      <c r="H24" s="52">
        <v>2026.03</v>
      </c>
      <c r="I24" s="52">
        <v>1920.5900000000001</v>
      </c>
      <c r="J24" s="52">
        <v>1804.86</v>
      </c>
      <c r="K24" s="52">
        <v>1694.43</v>
      </c>
      <c r="L24" s="52">
        <v>1584.1399999999999</v>
      </c>
      <c r="M24" s="52">
        <v>1478.01</v>
      </c>
      <c r="N24" s="52">
        <v>9114.08</v>
      </c>
      <c r="O24" s="52">
        <f t="shared" si="0"/>
        <v>21187.51</v>
      </c>
    </row>
    <row r="25" spans="1:15">
      <c r="A25" s="116"/>
      <c r="B25" s="117"/>
      <c r="C25" s="53" t="s">
        <v>526</v>
      </c>
      <c r="D25" s="53" t="s">
        <v>525</v>
      </c>
      <c r="E25" s="53" t="s">
        <v>177</v>
      </c>
      <c r="F25" s="53" t="s">
        <v>3</v>
      </c>
      <c r="G25" s="52">
        <v>174.64000000000001</v>
      </c>
      <c r="H25" s="52">
        <v>222.83</v>
      </c>
      <c r="I25" s="52">
        <v>211.23000000000002</v>
      </c>
      <c r="J25" s="52">
        <v>198.52</v>
      </c>
      <c r="K25" s="52">
        <v>186.36</v>
      </c>
      <c r="L25" s="52">
        <v>174.23999999999998</v>
      </c>
      <c r="M25" s="52">
        <v>162.57</v>
      </c>
      <c r="N25" s="52">
        <v>1002.4400000000002</v>
      </c>
      <c r="O25" s="52">
        <f t="shared" si="0"/>
        <v>2332.83</v>
      </c>
    </row>
    <row r="26" spans="1:15" s="54" customFormat="1">
      <c r="A26" s="116">
        <v>7</v>
      </c>
      <c r="B26" s="117" t="s">
        <v>524</v>
      </c>
      <c r="C26" s="56" t="s">
        <v>523</v>
      </c>
      <c r="D26" s="56" t="s">
        <v>522</v>
      </c>
      <c r="E26" s="56" t="s">
        <v>179</v>
      </c>
      <c r="F26" s="56" t="s">
        <v>3</v>
      </c>
      <c r="G26" s="55">
        <v>4584</v>
      </c>
      <c r="H26" s="55">
        <v>4584</v>
      </c>
      <c r="I26" s="55">
        <v>4584</v>
      </c>
      <c r="J26" s="55">
        <v>4584</v>
      </c>
      <c r="K26" s="55">
        <v>3438</v>
      </c>
      <c r="L26" s="55">
        <v>0</v>
      </c>
      <c r="M26" s="55">
        <v>0</v>
      </c>
      <c r="N26" s="55">
        <v>0</v>
      </c>
      <c r="O26" s="55">
        <f t="shared" si="0"/>
        <v>21774</v>
      </c>
    </row>
    <row r="27" spans="1:15">
      <c r="A27" s="116"/>
      <c r="B27" s="117"/>
      <c r="C27" s="53" t="s">
        <v>523</v>
      </c>
      <c r="D27" s="53" t="s">
        <v>522</v>
      </c>
      <c r="E27" s="53" t="s">
        <v>178</v>
      </c>
      <c r="F27" s="53" t="s">
        <v>3</v>
      </c>
      <c r="G27" s="52">
        <v>348.23</v>
      </c>
      <c r="H27" s="52">
        <v>379.87</v>
      </c>
      <c r="I27" s="52">
        <v>274.74</v>
      </c>
      <c r="J27" s="52">
        <v>168.29999999999998</v>
      </c>
      <c r="K27" s="52">
        <v>62.660000000000004</v>
      </c>
      <c r="L27" s="52">
        <v>0</v>
      </c>
      <c r="M27" s="52">
        <v>0</v>
      </c>
      <c r="N27" s="52">
        <v>0</v>
      </c>
      <c r="O27" s="52">
        <f t="shared" si="0"/>
        <v>1233.8000000000002</v>
      </c>
    </row>
    <row r="28" spans="1:15">
      <c r="A28" s="116"/>
      <c r="B28" s="117"/>
      <c r="C28" s="53" t="s">
        <v>523</v>
      </c>
      <c r="D28" s="53" t="s">
        <v>522</v>
      </c>
      <c r="E28" s="53" t="s">
        <v>177</v>
      </c>
      <c r="F28" s="53" t="s">
        <v>3</v>
      </c>
      <c r="G28" s="52">
        <v>38.86</v>
      </c>
      <c r="H28" s="52">
        <v>41.76</v>
      </c>
      <c r="I28" s="52">
        <v>30.23</v>
      </c>
      <c r="J28" s="52">
        <v>18.509999999999998</v>
      </c>
      <c r="K28" s="52">
        <v>6.89</v>
      </c>
      <c r="L28" s="52">
        <v>0</v>
      </c>
      <c r="M28" s="52">
        <v>0</v>
      </c>
      <c r="N28" s="52">
        <v>0</v>
      </c>
      <c r="O28" s="52">
        <f t="shared" si="0"/>
        <v>136.25</v>
      </c>
    </row>
    <row r="29" spans="1:15" s="54" customFormat="1">
      <c r="A29" s="116">
        <v>8</v>
      </c>
      <c r="B29" s="117" t="s">
        <v>521</v>
      </c>
      <c r="C29" s="56" t="s">
        <v>520</v>
      </c>
      <c r="D29" s="56" t="s">
        <v>519</v>
      </c>
      <c r="E29" s="56" t="s">
        <v>179</v>
      </c>
      <c r="F29" s="56" t="s">
        <v>3</v>
      </c>
      <c r="G29" s="55">
        <v>4480</v>
      </c>
      <c r="H29" s="55">
        <v>4480</v>
      </c>
      <c r="I29" s="55">
        <v>4480</v>
      </c>
      <c r="J29" s="55">
        <v>4480</v>
      </c>
      <c r="K29" s="55">
        <v>4480</v>
      </c>
      <c r="L29" s="55">
        <v>1120</v>
      </c>
      <c r="M29" s="55">
        <v>0</v>
      </c>
      <c r="N29" s="55">
        <v>0</v>
      </c>
      <c r="O29" s="55">
        <f t="shared" si="0"/>
        <v>23520</v>
      </c>
    </row>
    <row r="30" spans="1:15">
      <c r="A30" s="116"/>
      <c r="B30" s="117"/>
      <c r="C30" s="53" t="s">
        <v>520</v>
      </c>
      <c r="D30" s="53" t="s">
        <v>519</v>
      </c>
      <c r="E30" s="53" t="s">
        <v>178</v>
      </c>
      <c r="F30" s="53" t="s">
        <v>3</v>
      </c>
      <c r="G30" s="52">
        <v>395.84000000000003</v>
      </c>
      <c r="H30" s="52">
        <v>422.87</v>
      </c>
      <c r="I30" s="52">
        <v>320.27000000000004</v>
      </c>
      <c r="J30" s="52">
        <v>216.12</v>
      </c>
      <c r="K30" s="52">
        <v>112.85000000000001</v>
      </c>
      <c r="L30" s="52">
        <v>15.7</v>
      </c>
      <c r="M30" s="52">
        <v>0</v>
      </c>
      <c r="N30" s="52">
        <v>0</v>
      </c>
      <c r="O30" s="52">
        <f t="shared" si="0"/>
        <v>1483.6499999999999</v>
      </c>
    </row>
    <row r="31" spans="1:15">
      <c r="A31" s="116"/>
      <c r="B31" s="117"/>
      <c r="C31" s="53" t="s">
        <v>520</v>
      </c>
      <c r="D31" s="53" t="s">
        <v>519</v>
      </c>
      <c r="E31" s="53" t="s">
        <v>177</v>
      </c>
      <c r="F31" s="53" t="s">
        <v>3</v>
      </c>
      <c r="G31" s="52">
        <v>42.239999999999995</v>
      </c>
      <c r="H31" s="52">
        <v>46.51</v>
      </c>
      <c r="I31" s="52">
        <v>35.230000000000004</v>
      </c>
      <c r="J31" s="52">
        <v>23.770000000000003</v>
      </c>
      <c r="K31" s="52">
        <v>12.41</v>
      </c>
      <c r="L31" s="52">
        <v>1.7200000000000002</v>
      </c>
      <c r="M31" s="52">
        <v>0</v>
      </c>
      <c r="N31" s="52">
        <v>0</v>
      </c>
      <c r="O31" s="52">
        <f t="shared" si="0"/>
        <v>161.88</v>
      </c>
    </row>
    <row r="32" spans="1:15" s="54" customFormat="1" ht="15.75" customHeight="1">
      <c r="A32" s="116">
        <v>9</v>
      </c>
      <c r="B32" s="117" t="s">
        <v>518</v>
      </c>
      <c r="C32" s="56" t="s">
        <v>517</v>
      </c>
      <c r="D32" s="56" t="s">
        <v>516</v>
      </c>
      <c r="E32" s="56" t="s">
        <v>179</v>
      </c>
      <c r="F32" s="56" t="s">
        <v>3</v>
      </c>
      <c r="G32" s="55">
        <v>4436</v>
      </c>
      <c r="H32" s="55">
        <v>4436</v>
      </c>
      <c r="I32" s="55">
        <v>4436</v>
      </c>
      <c r="J32" s="55">
        <v>4436</v>
      </c>
      <c r="K32" s="55">
        <v>4436</v>
      </c>
      <c r="L32" s="55">
        <v>1109</v>
      </c>
      <c r="M32" s="55">
        <v>0</v>
      </c>
      <c r="N32" s="55">
        <v>0</v>
      </c>
      <c r="O32" s="55">
        <f t="shared" si="0"/>
        <v>23289</v>
      </c>
    </row>
    <row r="33" spans="1:15" ht="15.75" customHeight="1">
      <c r="A33" s="116"/>
      <c r="B33" s="117"/>
      <c r="C33" s="53" t="s">
        <v>517</v>
      </c>
      <c r="D33" s="53" t="s">
        <v>516</v>
      </c>
      <c r="E33" s="53" t="s">
        <v>178</v>
      </c>
      <c r="F33" s="53" t="s">
        <v>3</v>
      </c>
      <c r="G33" s="52">
        <v>391.96</v>
      </c>
      <c r="H33" s="52">
        <v>418.72</v>
      </c>
      <c r="I33" s="52">
        <v>317.11</v>
      </c>
      <c r="J33" s="52">
        <v>213.96999999999997</v>
      </c>
      <c r="K33" s="52">
        <v>111.76</v>
      </c>
      <c r="L33" s="52">
        <v>15.54</v>
      </c>
      <c r="M33" s="52">
        <v>0</v>
      </c>
      <c r="N33" s="52">
        <v>0</v>
      </c>
      <c r="O33" s="52">
        <f t="shared" si="0"/>
        <v>1469.06</v>
      </c>
    </row>
    <row r="34" spans="1:15" ht="15.75" customHeight="1">
      <c r="A34" s="116"/>
      <c r="B34" s="117"/>
      <c r="C34" s="53" t="s">
        <v>517</v>
      </c>
      <c r="D34" s="53" t="s">
        <v>516</v>
      </c>
      <c r="E34" s="53" t="s">
        <v>177</v>
      </c>
      <c r="F34" s="53" t="s">
        <v>3</v>
      </c>
      <c r="G34" s="52">
        <v>41.82</v>
      </c>
      <c r="H34" s="52">
        <v>46.06</v>
      </c>
      <c r="I34" s="52">
        <v>34.880000000000003</v>
      </c>
      <c r="J34" s="52">
        <v>23.54</v>
      </c>
      <c r="K34" s="52">
        <v>12.280000000000001</v>
      </c>
      <c r="L34" s="52">
        <v>1.71</v>
      </c>
      <c r="M34" s="52">
        <v>0</v>
      </c>
      <c r="N34" s="52">
        <v>0</v>
      </c>
      <c r="O34" s="52">
        <f t="shared" si="0"/>
        <v>160.29</v>
      </c>
    </row>
    <row r="35" spans="1:15" s="54" customFormat="1" ht="15.75" customHeight="1">
      <c r="A35" s="116">
        <v>10</v>
      </c>
      <c r="B35" s="118" t="s">
        <v>515</v>
      </c>
      <c r="C35" s="56" t="s">
        <v>514</v>
      </c>
      <c r="D35" s="56" t="s">
        <v>513</v>
      </c>
      <c r="E35" s="56" t="s">
        <v>179</v>
      </c>
      <c r="F35" s="56" t="s">
        <v>3</v>
      </c>
      <c r="G35" s="55">
        <v>9460</v>
      </c>
      <c r="H35" s="55">
        <v>9460</v>
      </c>
      <c r="I35" s="55">
        <v>4730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f t="shared" si="0"/>
        <v>23650</v>
      </c>
    </row>
    <row r="36" spans="1:15" ht="15.75" customHeight="1">
      <c r="A36" s="116"/>
      <c r="B36" s="118"/>
      <c r="C36" s="53" t="s">
        <v>514</v>
      </c>
      <c r="D36" s="53" t="s">
        <v>513</v>
      </c>
      <c r="E36" s="53" t="s">
        <v>178</v>
      </c>
      <c r="F36" s="53" t="s">
        <v>3</v>
      </c>
      <c r="G36" s="52">
        <v>361.03</v>
      </c>
      <c r="H36" s="52">
        <v>293.44</v>
      </c>
      <c r="I36" s="52">
        <v>72.42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f t="shared" si="0"/>
        <v>726.89</v>
      </c>
    </row>
    <row r="37" spans="1:15" ht="15.75" customHeight="1">
      <c r="A37" s="116"/>
      <c r="B37" s="118"/>
      <c r="C37" s="53" t="s">
        <v>514</v>
      </c>
      <c r="D37" s="53" t="s">
        <v>513</v>
      </c>
      <c r="E37" s="53" t="s">
        <v>177</v>
      </c>
      <c r="F37" s="53" t="s">
        <v>3</v>
      </c>
      <c r="G37" s="52">
        <v>39.85</v>
      </c>
      <c r="H37" s="52">
        <v>32.26</v>
      </c>
      <c r="I37" s="52">
        <v>7.96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f t="shared" si="0"/>
        <v>80.069999999999993</v>
      </c>
    </row>
    <row r="38" spans="1:15" s="54" customFormat="1" ht="15.75" customHeight="1">
      <c r="A38" s="116">
        <v>11</v>
      </c>
      <c r="B38" s="118" t="s">
        <v>512</v>
      </c>
      <c r="C38" s="56" t="s">
        <v>511</v>
      </c>
      <c r="D38" s="56" t="s">
        <v>510</v>
      </c>
      <c r="E38" s="56" t="s">
        <v>179</v>
      </c>
      <c r="F38" s="56" t="s">
        <v>3</v>
      </c>
      <c r="G38" s="55">
        <v>2494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f t="shared" si="0"/>
        <v>2494</v>
      </c>
    </row>
    <row r="39" spans="1:15" ht="15.75" customHeight="1">
      <c r="A39" s="116"/>
      <c r="B39" s="118"/>
      <c r="C39" s="53" t="s">
        <v>511</v>
      </c>
      <c r="D39" s="53" t="s">
        <v>510</v>
      </c>
      <c r="E39" s="53" t="s">
        <v>178</v>
      </c>
      <c r="F39" s="53" t="s">
        <v>3</v>
      </c>
      <c r="G39" s="52">
        <v>16.97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f t="shared" si="0"/>
        <v>16.97</v>
      </c>
    </row>
    <row r="40" spans="1:15" ht="15.75" customHeight="1">
      <c r="A40" s="116"/>
      <c r="B40" s="118"/>
      <c r="C40" s="53" t="s">
        <v>511</v>
      </c>
      <c r="D40" s="53" t="s">
        <v>510</v>
      </c>
      <c r="E40" s="53" t="s">
        <v>177</v>
      </c>
      <c r="F40" s="53" t="s">
        <v>3</v>
      </c>
      <c r="G40" s="52">
        <v>1.8699999999999999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f t="shared" si="0"/>
        <v>1.8699999999999999</v>
      </c>
    </row>
    <row r="41" spans="1:15" s="54" customFormat="1" ht="23.25" customHeight="1">
      <c r="A41" s="116">
        <v>12</v>
      </c>
      <c r="B41" s="118" t="s">
        <v>509</v>
      </c>
      <c r="C41" s="56" t="s">
        <v>508</v>
      </c>
      <c r="D41" s="56" t="s">
        <v>507</v>
      </c>
      <c r="E41" s="56" t="s">
        <v>179</v>
      </c>
      <c r="F41" s="56" t="s">
        <v>3</v>
      </c>
      <c r="G41" s="55">
        <v>2498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f t="shared" si="0"/>
        <v>2498</v>
      </c>
    </row>
    <row r="42" spans="1:15" ht="23.25" customHeight="1">
      <c r="A42" s="116"/>
      <c r="B42" s="118"/>
      <c r="C42" s="53" t="s">
        <v>508</v>
      </c>
      <c r="D42" s="53" t="s">
        <v>507</v>
      </c>
      <c r="E42" s="53" t="s">
        <v>178</v>
      </c>
      <c r="F42" s="53" t="s">
        <v>3</v>
      </c>
      <c r="G42" s="52">
        <v>19.29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f t="shared" si="0"/>
        <v>19.29</v>
      </c>
    </row>
    <row r="43" spans="1:15" ht="23.25" customHeight="1">
      <c r="A43" s="116"/>
      <c r="B43" s="118"/>
      <c r="C43" s="53" t="s">
        <v>508</v>
      </c>
      <c r="D43" s="53" t="s">
        <v>507</v>
      </c>
      <c r="E43" s="53" t="s">
        <v>177</v>
      </c>
      <c r="F43" s="53" t="s">
        <v>3</v>
      </c>
      <c r="G43" s="52">
        <v>2.17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f t="shared" si="0"/>
        <v>2.17</v>
      </c>
    </row>
    <row r="44" spans="1:15" s="54" customFormat="1" ht="15.75" customHeight="1">
      <c r="A44" s="116">
        <v>13</v>
      </c>
      <c r="B44" s="118" t="s">
        <v>506</v>
      </c>
      <c r="C44" s="56" t="s">
        <v>505</v>
      </c>
      <c r="D44" s="56" t="s">
        <v>504</v>
      </c>
      <c r="E44" s="56" t="s">
        <v>179</v>
      </c>
      <c r="F44" s="56" t="s">
        <v>3</v>
      </c>
      <c r="G44" s="55">
        <v>9656</v>
      </c>
      <c r="H44" s="55">
        <v>9656</v>
      </c>
      <c r="I44" s="55">
        <v>9656</v>
      </c>
      <c r="J44" s="55">
        <v>9656</v>
      </c>
      <c r="K44" s="55">
        <v>9656</v>
      </c>
      <c r="L44" s="55">
        <v>9656</v>
      </c>
      <c r="M44" s="55">
        <v>9656</v>
      </c>
      <c r="N44" s="55">
        <v>36210</v>
      </c>
      <c r="O44" s="55">
        <f t="shared" si="0"/>
        <v>103802</v>
      </c>
    </row>
    <row r="45" spans="1:15" ht="15.75" customHeight="1">
      <c r="A45" s="116"/>
      <c r="B45" s="118"/>
      <c r="C45" s="53" t="s">
        <v>505</v>
      </c>
      <c r="D45" s="53" t="s">
        <v>504</v>
      </c>
      <c r="E45" s="53" t="s">
        <v>178</v>
      </c>
      <c r="F45" s="53" t="s">
        <v>3</v>
      </c>
      <c r="G45" s="52">
        <v>1704.13</v>
      </c>
      <c r="H45" s="52">
        <v>2135.36</v>
      </c>
      <c r="I45" s="52">
        <v>1917.56</v>
      </c>
      <c r="J45" s="52">
        <v>1689.69</v>
      </c>
      <c r="K45" s="52">
        <v>1467.15</v>
      </c>
      <c r="L45" s="52">
        <v>1244.9499999999998</v>
      </c>
      <c r="M45" s="52">
        <v>1025.77</v>
      </c>
      <c r="N45" s="52">
        <v>1854.4599999999998</v>
      </c>
      <c r="O45" s="52">
        <f t="shared" si="0"/>
        <v>13039.07</v>
      </c>
    </row>
    <row r="46" spans="1:15" ht="15.75" customHeight="1">
      <c r="A46" s="116"/>
      <c r="B46" s="118"/>
      <c r="C46" s="53" t="s">
        <v>505</v>
      </c>
      <c r="D46" s="53" t="s">
        <v>504</v>
      </c>
      <c r="E46" s="53" t="s">
        <v>177</v>
      </c>
      <c r="F46" s="53" t="s">
        <v>3</v>
      </c>
      <c r="G46" s="52">
        <v>191.72</v>
      </c>
      <c r="H46" s="52">
        <v>234.86</v>
      </c>
      <c r="I46" s="52">
        <v>210.91</v>
      </c>
      <c r="J46" s="52">
        <v>185.85999999999999</v>
      </c>
      <c r="K46" s="52">
        <v>161.36999999999998</v>
      </c>
      <c r="L46" s="52">
        <v>136.93</v>
      </c>
      <c r="M46" s="52">
        <v>112.82</v>
      </c>
      <c r="N46" s="52">
        <v>203.96000000000004</v>
      </c>
      <c r="O46" s="52">
        <f t="shared" si="0"/>
        <v>1438.43</v>
      </c>
    </row>
    <row r="47" spans="1:15" s="54" customFormat="1">
      <c r="A47" s="116">
        <v>14</v>
      </c>
      <c r="B47" s="118" t="s">
        <v>503</v>
      </c>
      <c r="C47" s="56" t="s">
        <v>502</v>
      </c>
      <c r="D47" s="56" t="s">
        <v>501</v>
      </c>
      <c r="E47" s="56" t="s">
        <v>179</v>
      </c>
      <c r="F47" s="56" t="s">
        <v>3</v>
      </c>
      <c r="G47" s="55">
        <v>11300</v>
      </c>
      <c r="H47" s="55">
        <v>11300</v>
      </c>
      <c r="I47" s="55">
        <v>11300</v>
      </c>
      <c r="J47" s="55">
        <v>11300</v>
      </c>
      <c r="K47" s="55">
        <v>11300</v>
      </c>
      <c r="L47" s="55">
        <v>8475</v>
      </c>
      <c r="M47" s="55">
        <v>0</v>
      </c>
      <c r="N47" s="55">
        <v>0</v>
      </c>
      <c r="O47" s="55">
        <f t="shared" si="0"/>
        <v>64975</v>
      </c>
    </row>
    <row r="48" spans="1:15">
      <c r="A48" s="116"/>
      <c r="B48" s="118"/>
      <c r="C48" s="53" t="s">
        <v>502</v>
      </c>
      <c r="D48" s="53" t="s">
        <v>501</v>
      </c>
      <c r="E48" s="53" t="s">
        <v>178</v>
      </c>
      <c r="F48" s="53" t="s">
        <v>3</v>
      </c>
      <c r="G48" s="52">
        <v>1043.73</v>
      </c>
      <c r="H48" s="52">
        <v>1196.8499999999999</v>
      </c>
      <c r="I48" s="52">
        <v>938.4</v>
      </c>
      <c r="J48" s="52">
        <v>675.29000000000008</v>
      </c>
      <c r="K48" s="52">
        <v>414.89</v>
      </c>
      <c r="L48" s="52">
        <v>148.94</v>
      </c>
      <c r="M48" s="52">
        <v>0</v>
      </c>
      <c r="N48" s="52">
        <v>0</v>
      </c>
      <c r="O48" s="52">
        <f t="shared" si="0"/>
        <v>4418.0999999999995</v>
      </c>
    </row>
    <row r="49" spans="1:15">
      <c r="A49" s="116"/>
      <c r="B49" s="118"/>
      <c r="C49" s="53" t="s">
        <v>502</v>
      </c>
      <c r="D49" s="53" t="s">
        <v>501</v>
      </c>
      <c r="E49" s="53" t="s">
        <v>177</v>
      </c>
      <c r="F49" s="53" t="s">
        <v>3</v>
      </c>
      <c r="G49" s="52">
        <v>117.23</v>
      </c>
      <c r="H49" s="52">
        <v>131.63</v>
      </c>
      <c r="I49" s="52">
        <v>103.22</v>
      </c>
      <c r="J49" s="52">
        <v>74.260000000000005</v>
      </c>
      <c r="K49" s="52">
        <v>45.64</v>
      </c>
      <c r="L49" s="52">
        <v>16.39</v>
      </c>
      <c r="M49" s="52">
        <v>0</v>
      </c>
      <c r="N49" s="52">
        <v>0</v>
      </c>
      <c r="O49" s="52">
        <f t="shared" si="0"/>
        <v>488.37</v>
      </c>
    </row>
    <row r="50" spans="1:15" s="54" customFormat="1" ht="15.75" customHeight="1">
      <c r="A50" s="116">
        <v>15</v>
      </c>
      <c r="B50" s="118" t="s">
        <v>500</v>
      </c>
      <c r="C50" s="56" t="s">
        <v>499</v>
      </c>
      <c r="D50" s="56" t="s">
        <v>498</v>
      </c>
      <c r="E50" s="56" t="s">
        <v>179</v>
      </c>
      <c r="F50" s="56" t="s">
        <v>3</v>
      </c>
      <c r="G50" s="55">
        <v>10168</v>
      </c>
      <c r="H50" s="55">
        <v>10168</v>
      </c>
      <c r="I50" s="55">
        <v>10168</v>
      </c>
      <c r="J50" s="55">
        <v>10168</v>
      </c>
      <c r="K50" s="55">
        <v>10168</v>
      </c>
      <c r="L50" s="55">
        <v>10168</v>
      </c>
      <c r="M50" s="55">
        <v>10168</v>
      </c>
      <c r="N50" s="55">
        <v>38130</v>
      </c>
      <c r="O50" s="55">
        <f t="shared" si="0"/>
        <v>109306</v>
      </c>
    </row>
    <row r="51" spans="1:15" ht="15.75" customHeight="1">
      <c r="A51" s="116"/>
      <c r="B51" s="118"/>
      <c r="C51" s="53" t="s">
        <v>499</v>
      </c>
      <c r="D51" s="53" t="s">
        <v>498</v>
      </c>
      <c r="E51" s="53" t="s">
        <v>178</v>
      </c>
      <c r="F51" s="53" t="s">
        <v>3</v>
      </c>
      <c r="G51" s="52">
        <v>1797.3899999999999</v>
      </c>
      <c r="H51" s="52">
        <v>2248.6</v>
      </c>
      <c r="I51" s="52">
        <v>2019.2399999999998</v>
      </c>
      <c r="J51" s="52">
        <v>1779.3000000000002</v>
      </c>
      <c r="K51" s="52">
        <v>1544.9699999999998</v>
      </c>
      <c r="L51" s="52">
        <v>1310.9699999999998</v>
      </c>
      <c r="M51" s="52">
        <v>1080.1599999999999</v>
      </c>
      <c r="N51" s="52">
        <v>1957.6200000000006</v>
      </c>
      <c r="O51" s="52">
        <f t="shared" si="0"/>
        <v>13738.25</v>
      </c>
    </row>
    <row r="52" spans="1:15" ht="15.75" customHeight="1">
      <c r="A52" s="116"/>
      <c r="B52" s="118"/>
      <c r="C52" s="53" t="s">
        <v>499</v>
      </c>
      <c r="D52" s="53" t="s">
        <v>498</v>
      </c>
      <c r="E52" s="53" t="s">
        <v>177</v>
      </c>
      <c r="F52" s="53" t="s">
        <v>3</v>
      </c>
      <c r="G52" s="52">
        <v>201.88</v>
      </c>
      <c r="H52" s="52">
        <v>247.33</v>
      </c>
      <c r="I52" s="52">
        <v>222.09</v>
      </c>
      <c r="J52" s="52">
        <v>195.71</v>
      </c>
      <c r="K52" s="52">
        <v>169.92999999999998</v>
      </c>
      <c r="L52" s="52">
        <v>144.19</v>
      </c>
      <c r="M52" s="52">
        <v>118.81</v>
      </c>
      <c r="N52" s="52">
        <v>215.30999999999997</v>
      </c>
      <c r="O52" s="52">
        <f t="shared" si="0"/>
        <v>1515.25</v>
      </c>
    </row>
    <row r="53" spans="1:15" s="54" customFormat="1" ht="15.75" customHeight="1">
      <c r="A53" s="116">
        <v>16</v>
      </c>
      <c r="B53" s="117" t="s">
        <v>497</v>
      </c>
      <c r="C53" s="56" t="s">
        <v>496</v>
      </c>
      <c r="D53" s="56" t="s">
        <v>495</v>
      </c>
      <c r="E53" s="56" t="s">
        <v>179</v>
      </c>
      <c r="F53" s="56" t="s">
        <v>3</v>
      </c>
      <c r="G53" s="55">
        <v>16160</v>
      </c>
      <c r="H53" s="55">
        <v>16160</v>
      </c>
      <c r="I53" s="55">
        <v>16160</v>
      </c>
      <c r="J53" s="55">
        <v>16160</v>
      </c>
      <c r="K53" s="55">
        <v>16160</v>
      </c>
      <c r="L53" s="55">
        <v>16160</v>
      </c>
      <c r="M53" s="55">
        <v>16160</v>
      </c>
      <c r="N53" s="55">
        <v>60600</v>
      </c>
      <c r="O53" s="55">
        <f t="shared" si="0"/>
        <v>173720</v>
      </c>
    </row>
    <row r="54" spans="1:15" ht="15.75" customHeight="1">
      <c r="A54" s="116"/>
      <c r="B54" s="117"/>
      <c r="C54" s="53" t="s">
        <v>496</v>
      </c>
      <c r="D54" s="53" t="s">
        <v>495</v>
      </c>
      <c r="E54" s="53" t="s">
        <v>178</v>
      </c>
      <c r="F54" s="53" t="s">
        <v>3</v>
      </c>
      <c r="G54" s="52">
        <v>2856.58</v>
      </c>
      <c r="H54" s="52">
        <v>3573.6800000000003</v>
      </c>
      <c r="I54" s="52">
        <v>3209.16</v>
      </c>
      <c r="J54" s="52">
        <v>2827.83</v>
      </c>
      <c r="K54" s="52">
        <v>2455.42</v>
      </c>
      <c r="L54" s="52">
        <v>2083.5</v>
      </c>
      <c r="M54" s="52">
        <v>1716.69</v>
      </c>
      <c r="N54" s="52">
        <v>3111.2</v>
      </c>
      <c r="O54" s="52">
        <f t="shared" si="0"/>
        <v>21834.059999999998</v>
      </c>
    </row>
    <row r="55" spans="1:15" ht="15.75" customHeight="1">
      <c r="A55" s="116"/>
      <c r="B55" s="117"/>
      <c r="C55" s="53" t="s">
        <v>496</v>
      </c>
      <c r="D55" s="53" t="s">
        <v>495</v>
      </c>
      <c r="E55" s="53" t="s">
        <v>177</v>
      </c>
      <c r="F55" s="53" t="s">
        <v>3</v>
      </c>
      <c r="G55" s="52">
        <v>320.84000000000003</v>
      </c>
      <c r="H55" s="52">
        <v>393.06</v>
      </c>
      <c r="I55" s="52">
        <v>352.96</v>
      </c>
      <c r="J55" s="52">
        <v>311.02</v>
      </c>
      <c r="K55" s="52">
        <v>270.07000000000005</v>
      </c>
      <c r="L55" s="52">
        <v>229.15999999999997</v>
      </c>
      <c r="M55" s="52">
        <v>188.82</v>
      </c>
      <c r="N55" s="52">
        <v>342.17999999999995</v>
      </c>
      <c r="O55" s="52">
        <f t="shared" si="0"/>
        <v>2408.11</v>
      </c>
    </row>
    <row r="56" spans="1:15" s="54" customFormat="1">
      <c r="A56" s="116">
        <v>17</v>
      </c>
      <c r="B56" s="118" t="s">
        <v>494</v>
      </c>
      <c r="C56" s="56" t="s">
        <v>493</v>
      </c>
      <c r="D56" s="56" t="s">
        <v>492</v>
      </c>
      <c r="E56" s="56" t="s">
        <v>179</v>
      </c>
      <c r="F56" s="56" t="s">
        <v>3</v>
      </c>
      <c r="G56" s="55">
        <v>2792</v>
      </c>
      <c r="H56" s="55">
        <v>2792</v>
      </c>
      <c r="I56" s="55">
        <v>2792</v>
      </c>
      <c r="J56" s="55">
        <v>2792</v>
      </c>
      <c r="K56" s="55">
        <v>2792</v>
      </c>
      <c r="L56" s="55">
        <v>2094</v>
      </c>
      <c r="M56" s="55">
        <v>0</v>
      </c>
      <c r="N56" s="55">
        <v>0</v>
      </c>
      <c r="O56" s="55">
        <f t="shared" si="0"/>
        <v>16054</v>
      </c>
    </row>
    <row r="57" spans="1:15">
      <c r="A57" s="116"/>
      <c r="B57" s="118"/>
      <c r="C57" s="53" t="s">
        <v>493</v>
      </c>
      <c r="D57" s="53" t="s">
        <v>492</v>
      </c>
      <c r="E57" s="53" t="s">
        <v>178</v>
      </c>
      <c r="F57" s="53" t="s">
        <v>3</v>
      </c>
      <c r="G57" s="52">
        <v>260.85000000000002</v>
      </c>
      <c r="H57" s="52">
        <v>295.71999999999997</v>
      </c>
      <c r="I57" s="52">
        <v>231.85</v>
      </c>
      <c r="J57" s="52">
        <v>166.85999999999999</v>
      </c>
      <c r="K57" s="52">
        <v>102.5</v>
      </c>
      <c r="L57" s="52">
        <v>38.25</v>
      </c>
      <c r="M57" s="52">
        <v>0</v>
      </c>
      <c r="N57" s="52">
        <v>0</v>
      </c>
      <c r="O57" s="52">
        <f t="shared" si="0"/>
        <v>1096.03</v>
      </c>
    </row>
    <row r="58" spans="1:15">
      <c r="A58" s="116"/>
      <c r="B58" s="118"/>
      <c r="C58" s="53" t="s">
        <v>493</v>
      </c>
      <c r="D58" s="53" t="s">
        <v>492</v>
      </c>
      <c r="E58" s="53" t="s">
        <v>177</v>
      </c>
      <c r="F58" s="53" t="s">
        <v>3</v>
      </c>
      <c r="G58" s="52">
        <v>28.97</v>
      </c>
      <c r="H58" s="52">
        <v>32.510000000000005</v>
      </c>
      <c r="I58" s="52">
        <v>25.480000000000004</v>
      </c>
      <c r="J58" s="52">
        <v>18.350000000000001</v>
      </c>
      <c r="K58" s="52">
        <v>11.28</v>
      </c>
      <c r="L58" s="52">
        <v>4.2</v>
      </c>
      <c r="M58" s="52">
        <v>0</v>
      </c>
      <c r="N58" s="52">
        <v>0</v>
      </c>
      <c r="O58" s="52">
        <f t="shared" si="0"/>
        <v>120.79</v>
      </c>
    </row>
    <row r="59" spans="1:15" s="54" customFormat="1">
      <c r="A59" s="116">
        <v>18</v>
      </c>
      <c r="B59" s="117" t="s">
        <v>491</v>
      </c>
      <c r="C59" s="56" t="s">
        <v>490</v>
      </c>
      <c r="D59" s="56" t="s">
        <v>489</v>
      </c>
      <c r="E59" s="56" t="s">
        <v>179</v>
      </c>
      <c r="F59" s="56" t="s">
        <v>3</v>
      </c>
      <c r="G59" s="55">
        <v>4036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f t="shared" si="0"/>
        <v>4036</v>
      </c>
    </row>
    <row r="60" spans="1:15">
      <c r="A60" s="116"/>
      <c r="B60" s="117"/>
      <c r="C60" s="53" t="s">
        <v>490</v>
      </c>
      <c r="D60" s="53" t="s">
        <v>489</v>
      </c>
      <c r="E60" s="53" t="s">
        <v>178</v>
      </c>
      <c r="F60" s="53" t="s">
        <v>3</v>
      </c>
      <c r="G60" s="52">
        <v>49.040000000000006</v>
      </c>
      <c r="H60" s="52">
        <v>3.11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f t="shared" si="0"/>
        <v>52.150000000000006</v>
      </c>
    </row>
    <row r="61" spans="1:15">
      <c r="A61" s="116"/>
      <c r="B61" s="117"/>
      <c r="C61" s="53" t="s">
        <v>490</v>
      </c>
      <c r="D61" s="53" t="s">
        <v>489</v>
      </c>
      <c r="E61" s="53" t="s">
        <v>177</v>
      </c>
      <c r="F61" s="53" t="s">
        <v>3</v>
      </c>
      <c r="G61" s="52">
        <v>5.53</v>
      </c>
      <c r="H61" s="52">
        <v>0.35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f t="shared" si="0"/>
        <v>5.88</v>
      </c>
    </row>
    <row r="62" spans="1:15" s="54" customFormat="1">
      <c r="A62" s="116">
        <v>19</v>
      </c>
      <c r="B62" s="117" t="s">
        <v>488</v>
      </c>
      <c r="C62" s="56" t="s">
        <v>487</v>
      </c>
      <c r="D62" s="56" t="s">
        <v>486</v>
      </c>
      <c r="E62" s="56" t="s">
        <v>179</v>
      </c>
      <c r="F62" s="56" t="s">
        <v>3</v>
      </c>
      <c r="G62" s="55">
        <v>10808</v>
      </c>
      <c r="H62" s="55">
        <v>10808</v>
      </c>
      <c r="I62" s="55">
        <v>10808</v>
      </c>
      <c r="J62" s="55">
        <v>10808</v>
      </c>
      <c r="K62" s="55">
        <v>10808</v>
      </c>
      <c r="L62" s="55">
        <v>10808</v>
      </c>
      <c r="M62" s="55">
        <v>10808</v>
      </c>
      <c r="N62" s="55">
        <v>151312</v>
      </c>
      <c r="O62" s="55">
        <f t="shared" si="0"/>
        <v>226968</v>
      </c>
    </row>
    <row r="63" spans="1:15">
      <c r="A63" s="116"/>
      <c r="B63" s="117"/>
      <c r="C63" s="53" t="s">
        <v>487</v>
      </c>
      <c r="D63" s="53" t="s">
        <v>486</v>
      </c>
      <c r="E63" s="53" t="s">
        <v>178</v>
      </c>
      <c r="F63" s="53" t="s">
        <v>3</v>
      </c>
      <c r="G63" s="52">
        <v>3782.41</v>
      </c>
      <c r="H63" s="52">
        <v>4926.3999999999996</v>
      </c>
      <c r="I63" s="52">
        <v>4706.37</v>
      </c>
      <c r="J63" s="52">
        <v>4444.34</v>
      </c>
      <c r="K63" s="52">
        <v>4195.25</v>
      </c>
      <c r="L63" s="52">
        <v>3946.51</v>
      </c>
      <c r="M63" s="52">
        <v>3708.1800000000003</v>
      </c>
      <c r="N63" s="52">
        <v>25632.87</v>
      </c>
      <c r="O63" s="52">
        <f t="shared" si="0"/>
        <v>55342.33</v>
      </c>
    </row>
    <row r="64" spans="1:15">
      <c r="A64" s="116"/>
      <c r="B64" s="117"/>
      <c r="C64" s="53" t="s">
        <v>487</v>
      </c>
      <c r="D64" s="53" t="s">
        <v>486</v>
      </c>
      <c r="E64" s="53" t="s">
        <v>177</v>
      </c>
      <c r="F64" s="53" t="s">
        <v>3</v>
      </c>
      <c r="G64" s="52">
        <v>424.61</v>
      </c>
      <c r="H64" s="52">
        <v>543.68000000000006</v>
      </c>
      <c r="I64" s="52">
        <v>517.64</v>
      </c>
      <c r="J64" s="52">
        <v>488.82000000000005</v>
      </c>
      <c r="K64" s="52">
        <v>461.42</v>
      </c>
      <c r="L64" s="52">
        <v>434.07000000000005</v>
      </c>
      <c r="M64" s="52">
        <v>407.84000000000003</v>
      </c>
      <c r="N64" s="52">
        <v>2819.29</v>
      </c>
      <c r="O64" s="52">
        <f t="shared" si="0"/>
        <v>6097.3700000000008</v>
      </c>
    </row>
    <row r="65" spans="1:15" s="54" customFormat="1">
      <c r="A65" s="116">
        <v>20</v>
      </c>
      <c r="B65" s="118" t="s">
        <v>485</v>
      </c>
      <c r="C65" s="56" t="s">
        <v>484</v>
      </c>
      <c r="D65" s="56" t="s">
        <v>483</v>
      </c>
      <c r="E65" s="56" t="s">
        <v>179</v>
      </c>
      <c r="F65" s="56" t="s">
        <v>3</v>
      </c>
      <c r="G65" s="55">
        <v>20636</v>
      </c>
      <c r="H65" s="55">
        <v>20636</v>
      </c>
      <c r="I65" s="55">
        <v>20636</v>
      </c>
      <c r="J65" s="55">
        <v>20636</v>
      </c>
      <c r="K65" s="55">
        <v>20636</v>
      </c>
      <c r="L65" s="55">
        <v>20636</v>
      </c>
      <c r="M65" s="55">
        <v>20636</v>
      </c>
      <c r="N65" s="55">
        <v>87703</v>
      </c>
      <c r="O65" s="55">
        <f t="shared" si="0"/>
        <v>232155</v>
      </c>
    </row>
    <row r="66" spans="1:15">
      <c r="A66" s="116"/>
      <c r="B66" s="118"/>
      <c r="C66" s="53" t="s">
        <v>484</v>
      </c>
      <c r="D66" s="53" t="s">
        <v>483</v>
      </c>
      <c r="E66" s="53" t="s">
        <v>178</v>
      </c>
      <c r="F66" s="53" t="s">
        <v>3</v>
      </c>
      <c r="G66" s="52">
        <v>4009.48</v>
      </c>
      <c r="H66" s="52">
        <v>4801.33</v>
      </c>
      <c r="I66" s="52">
        <v>4336.49</v>
      </c>
      <c r="J66" s="52">
        <v>3848.88</v>
      </c>
      <c r="K66" s="52">
        <v>3373.3</v>
      </c>
      <c r="L66" s="52">
        <v>2898.39</v>
      </c>
      <c r="M66" s="52">
        <v>2430.62</v>
      </c>
      <c r="N66" s="52">
        <v>5008.47</v>
      </c>
      <c r="O66" s="52">
        <f t="shared" si="0"/>
        <v>30706.959999999999</v>
      </c>
    </row>
    <row r="67" spans="1:15">
      <c r="A67" s="116"/>
      <c r="B67" s="118"/>
      <c r="C67" s="53" t="s">
        <v>484</v>
      </c>
      <c r="D67" s="53" t="s">
        <v>483</v>
      </c>
      <c r="E67" s="53" t="s">
        <v>177</v>
      </c>
      <c r="F67" s="53" t="s">
        <v>3</v>
      </c>
      <c r="G67" s="52">
        <v>429.27</v>
      </c>
      <c r="H67" s="52">
        <v>528.09</v>
      </c>
      <c r="I67" s="52">
        <v>476.96000000000004</v>
      </c>
      <c r="J67" s="52">
        <v>423.34000000000003</v>
      </c>
      <c r="K67" s="52">
        <v>371.02</v>
      </c>
      <c r="L67" s="52">
        <v>318.77999999999997</v>
      </c>
      <c r="M67" s="52">
        <v>267.33999999999997</v>
      </c>
      <c r="N67" s="52">
        <v>550.8599999999999</v>
      </c>
      <c r="O67" s="52">
        <f t="shared" si="0"/>
        <v>3365.66</v>
      </c>
    </row>
    <row r="68" spans="1:15" s="54" customFormat="1">
      <c r="A68" s="116">
        <v>21</v>
      </c>
      <c r="B68" s="118" t="s">
        <v>482</v>
      </c>
      <c r="C68" s="56" t="s">
        <v>481</v>
      </c>
      <c r="D68" s="56" t="s">
        <v>480</v>
      </c>
      <c r="E68" s="56" t="s">
        <v>179</v>
      </c>
      <c r="F68" s="56" t="s">
        <v>3</v>
      </c>
      <c r="G68" s="55">
        <v>2376</v>
      </c>
      <c r="H68" s="55">
        <v>2376</v>
      </c>
      <c r="I68" s="55">
        <v>2376</v>
      </c>
      <c r="J68" s="55">
        <v>2376</v>
      </c>
      <c r="K68" s="55">
        <v>2376</v>
      </c>
      <c r="L68" s="55">
        <v>2376</v>
      </c>
      <c r="M68" s="55">
        <v>594</v>
      </c>
      <c r="N68" s="55">
        <v>0</v>
      </c>
      <c r="O68" s="55">
        <f t="shared" si="0"/>
        <v>14850</v>
      </c>
    </row>
    <row r="69" spans="1:15">
      <c r="A69" s="116"/>
      <c r="B69" s="118"/>
      <c r="C69" s="53" t="s">
        <v>481</v>
      </c>
      <c r="D69" s="53" t="s">
        <v>480</v>
      </c>
      <c r="E69" s="53" t="s">
        <v>178</v>
      </c>
      <c r="F69" s="53" t="s">
        <v>3</v>
      </c>
      <c r="G69" s="52">
        <v>251.41000000000003</v>
      </c>
      <c r="H69" s="52">
        <v>279.03999999999996</v>
      </c>
      <c r="I69" s="52">
        <v>224.78</v>
      </c>
      <c r="J69" s="52">
        <v>169.38</v>
      </c>
      <c r="K69" s="52">
        <v>114.62</v>
      </c>
      <c r="L69" s="52">
        <v>59.94</v>
      </c>
      <c r="M69" s="52">
        <v>8.41</v>
      </c>
      <c r="N69" s="52">
        <v>0</v>
      </c>
      <c r="O69" s="52">
        <f t="shared" si="0"/>
        <v>1107.5800000000002</v>
      </c>
    </row>
    <row r="70" spans="1:15">
      <c r="A70" s="116"/>
      <c r="B70" s="118"/>
      <c r="C70" s="53" t="s">
        <v>481</v>
      </c>
      <c r="D70" s="53" t="s">
        <v>480</v>
      </c>
      <c r="E70" s="53" t="s">
        <v>177</v>
      </c>
      <c r="F70" s="53" t="s">
        <v>3</v>
      </c>
      <c r="G70" s="52">
        <v>26.909999999999997</v>
      </c>
      <c r="H70" s="52">
        <v>30.690000000000005</v>
      </c>
      <c r="I70" s="52">
        <v>24.72</v>
      </c>
      <c r="J70" s="52">
        <v>18.619999999999997</v>
      </c>
      <c r="K70" s="52">
        <v>12.62</v>
      </c>
      <c r="L70" s="52">
        <v>6.6</v>
      </c>
      <c r="M70" s="52">
        <v>0.92999999999999994</v>
      </c>
      <c r="N70" s="52">
        <v>0</v>
      </c>
      <c r="O70" s="52">
        <f t="shared" si="0"/>
        <v>121.09</v>
      </c>
    </row>
    <row r="71" spans="1:15" s="54" customFormat="1" ht="15.75" customHeight="1">
      <c r="A71" s="116">
        <v>22</v>
      </c>
      <c r="B71" s="118" t="s">
        <v>479</v>
      </c>
      <c r="C71" s="56" t="s">
        <v>478</v>
      </c>
      <c r="D71" s="56" t="s">
        <v>477</v>
      </c>
      <c r="E71" s="56" t="s">
        <v>179</v>
      </c>
      <c r="F71" s="56" t="s">
        <v>3</v>
      </c>
      <c r="G71" s="55">
        <v>9520</v>
      </c>
      <c r="H71" s="55">
        <v>9520</v>
      </c>
      <c r="I71" s="55">
        <v>9520</v>
      </c>
      <c r="J71" s="55">
        <v>9520</v>
      </c>
      <c r="K71" s="55">
        <v>9520</v>
      </c>
      <c r="L71" s="55">
        <v>9520</v>
      </c>
      <c r="M71" s="55">
        <v>9520</v>
      </c>
      <c r="N71" s="55">
        <v>40460</v>
      </c>
      <c r="O71" s="55">
        <f t="shared" si="0"/>
        <v>107100</v>
      </c>
    </row>
    <row r="72" spans="1:15" ht="15.75" customHeight="1">
      <c r="A72" s="116"/>
      <c r="B72" s="118"/>
      <c r="C72" s="53" t="s">
        <v>478</v>
      </c>
      <c r="D72" s="53" t="s">
        <v>477</v>
      </c>
      <c r="E72" s="53" t="s">
        <v>178</v>
      </c>
      <c r="F72" s="53" t="s">
        <v>3</v>
      </c>
      <c r="G72" s="52">
        <v>1822.87</v>
      </c>
      <c r="H72" s="52">
        <v>2214.9899999999998</v>
      </c>
      <c r="I72" s="52">
        <v>2000.55</v>
      </c>
      <c r="J72" s="52">
        <v>1775.6000000000001</v>
      </c>
      <c r="K72" s="52">
        <v>1556.1999999999998</v>
      </c>
      <c r="L72" s="52">
        <v>1337.1100000000001</v>
      </c>
      <c r="M72" s="52">
        <v>1121.32</v>
      </c>
      <c r="N72" s="52">
        <v>2314.7600000000002</v>
      </c>
      <c r="O72" s="52">
        <f t="shared" ref="O72:O135" si="1">SUM(G72:N72)</f>
        <v>14143.4</v>
      </c>
    </row>
    <row r="73" spans="1:15" ht="15.75" customHeight="1">
      <c r="A73" s="116"/>
      <c r="B73" s="118"/>
      <c r="C73" s="53" t="s">
        <v>478</v>
      </c>
      <c r="D73" s="53" t="s">
        <v>477</v>
      </c>
      <c r="E73" s="53" t="s">
        <v>177</v>
      </c>
      <c r="F73" s="53" t="s">
        <v>3</v>
      </c>
      <c r="G73" s="52">
        <v>198.03</v>
      </c>
      <c r="H73" s="52">
        <v>243.62</v>
      </c>
      <c r="I73" s="52">
        <v>220.03</v>
      </c>
      <c r="J73" s="52">
        <v>195.3</v>
      </c>
      <c r="K73" s="52">
        <v>171.17</v>
      </c>
      <c r="L73" s="52">
        <v>147.06</v>
      </c>
      <c r="M73" s="52">
        <v>123.34</v>
      </c>
      <c r="N73" s="52">
        <v>254.62999999999997</v>
      </c>
      <c r="O73" s="52">
        <f t="shared" si="1"/>
        <v>1553.1799999999998</v>
      </c>
    </row>
    <row r="74" spans="1:15" s="54" customFormat="1">
      <c r="A74" s="116">
        <v>23</v>
      </c>
      <c r="B74" s="118" t="s">
        <v>476</v>
      </c>
      <c r="C74" s="56" t="s">
        <v>475</v>
      </c>
      <c r="D74" s="56" t="s">
        <v>474</v>
      </c>
      <c r="E74" s="56" t="s">
        <v>179</v>
      </c>
      <c r="F74" s="56" t="s">
        <v>3</v>
      </c>
      <c r="G74" s="55">
        <v>18324</v>
      </c>
      <c r="H74" s="55">
        <v>18324</v>
      </c>
      <c r="I74" s="55">
        <v>18324</v>
      </c>
      <c r="J74" s="55">
        <v>18324</v>
      </c>
      <c r="K74" s="55">
        <v>18324</v>
      </c>
      <c r="L74" s="55">
        <v>18324</v>
      </c>
      <c r="M74" s="55">
        <v>18324</v>
      </c>
      <c r="N74" s="55">
        <v>77877</v>
      </c>
      <c r="O74" s="55">
        <f t="shared" si="1"/>
        <v>206145</v>
      </c>
    </row>
    <row r="75" spans="1:15">
      <c r="A75" s="116"/>
      <c r="B75" s="118"/>
      <c r="C75" s="53" t="s">
        <v>475</v>
      </c>
      <c r="D75" s="53" t="s">
        <v>474</v>
      </c>
      <c r="E75" s="53" t="s">
        <v>178</v>
      </c>
      <c r="F75" s="53" t="s">
        <v>3</v>
      </c>
      <c r="G75" s="52">
        <v>3508.6499999999996</v>
      </c>
      <c r="H75" s="52">
        <v>4263.3900000000003</v>
      </c>
      <c r="I75" s="52">
        <v>3850.65</v>
      </c>
      <c r="J75" s="52">
        <v>3417.65</v>
      </c>
      <c r="K75" s="52">
        <v>2995.3599999999997</v>
      </c>
      <c r="L75" s="52">
        <v>2573.66</v>
      </c>
      <c r="M75" s="52">
        <v>2158.3200000000002</v>
      </c>
      <c r="N75" s="52">
        <v>4455.4400000000005</v>
      </c>
      <c r="O75" s="52">
        <f t="shared" si="1"/>
        <v>27223.120000000003</v>
      </c>
    </row>
    <row r="76" spans="1:15">
      <c r="A76" s="116"/>
      <c r="B76" s="118"/>
      <c r="C76" s="53" t="s">
        <v>475</v>
      </c>
      <c r="D76" s="53" t="s">
        <v>474</v>
      </c>
      <c r="E76" s="53" t="s">
        <v>177</v>
      </c>
      <c r="F76" s="53" t="s">
        <v>3</v>
      </c>
      <c r="G76" s="52">
        <v>381.18</v>
      </c>
      <c r="H76" s="52">
        <v>468.94</v>
      </c>
      <c r="I76" s="52">
        <v>423.52</v>
      </c>
      <c r="J76" s="52">
        <v>375.91</v>
      </c>
      <c r="K76" s="52">
        <v>329.45</v>
      </c>
      <c r="L76" s="52">
        <v>283.05999999999995</v>
      </c>
      <c r="M76" s="52">
        <v>237.38</v>
      </c>
      <c r="N76" s="52">
        <v>490.04</v>
      </c>
      <c r="O76" s="52">
        <f t="shared" si="1"/>
        <v>2989.48</v>
      </c>
    </row>
    <row r="77" spans="1:15" s="54" customFormat="1">
      <c r="A77" s="116">
        <v>24</v>
      </c>
      <c r="B77" s="118" t="s">
        <v>473</v>
      </c>
      <c r="C77" s="56" t="s">
        <v>472</v>
      </c>
      <c r="D77" s="56" t="s">
        <v>471</v>
      </c>
      <c r="E77" s="56" t="s">
        <v>179</v>
      </c>
      <c r="F77" s="56" t="s">
        <v>3</v>
      </c>
      <c r="G77" s="55">
        <v>7060</v>
      </c>
      <c r="H77" s="55">
        <v>1765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f t="shared" si="1"/>
        <v>8825</v>
      </c>
    </row>
    <row r="78" spans="1:15">
      <c r="A78" s="116"/>
      <c r="B78" s="118"/>
      <c r="C78" s="53" t="s">
        <v>472</v>
      </c>
      <c r="D78" s="53" t="s">
        <v>471</v>
      </c>
      <c r="E78" s="53" t="s">
        <v>178</v>
      </c>
      <c r="F78" s="53" t="s">
        <v>3</v>
      </c>
      <c r="G78" s="52">
        <v>120.13</v>
      </c>
      <c r="H78" s="52">
        <v>28.200000000000003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f t="shared" si="1"/>
        <v>148.32999999999998</v>
      </c>
    </row>
    <row r="79" spans="1:15">
      <c r="A79" s="116"/>
      <c r="B79" s="118"/>
      <c r="C79" s="53" t="s">
        <v>472</v>
      </c>
      <c r="D79" s="53" t="s">
        <v>471</v>
      </c>
      <c r="E79" s="53" t="s">
        <v>177</v>
      </c>
      <c r="F79" s="53" t="s">
        <v>3</v>
      </c>
      <c r="G79" s="52">
        <v>13.03</v>
      </c>
      <c r="H79" s="52">
        <v>3.1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f t="shared" si="1"/>
        <v>16.13</v>
      </c>
    </row>
    <row r="80" spans="1:15" s="54" customFormat="1">
      <c r="A80" s="116">
        <v>25</v>
      </c>
      <c r="B80" s="118" t="s">
        <v>470</v>
      </c>
      <c r="C80" s="56" t="s">
        <v>469</v>
      </c>
      <c r="D80" s="56" t="s">
        <v>468</v>
      </c>
      <c r="E80" s="56" t="s">
        <v>179</v>
      </c>
      <c r="F80" s="56" t="s">
        <v>3</v>
      </c>
      <c r="G80" s="55">
        <v>42840</v>
      </c>
      <c r="H80" s="55">
        <v>42840</v>
      </c>
      <c r="I80" s="55">
        <v>42840</v>
      </c>
      <c r="J80" s="55">
        <v>42840</v>
      </c>
      <c r="K80" s="55">
        <v>42840</v>
      </c>
      <c r="L80" s="55">
        <v>42840</v>
      </c>
      <c r="M80" s="55">
        <v>42840</v>
      </c>
      <c r="N80" s="55">
        <v>621180</v>
      </c>
      <c r="O80" s="55">
        <f t="shared" si="1"/>
        <v>921060</v>
      </c>
    </row>
    <row r="81" spans="1:15">
      <c r="A81" s="116"/>
      <c r="B81" s="118"/>
      <c r="C81" s="53" t="s">
        <v>469</v>
      </c>
      <c r="D81" s="53" t="s">
        <v>468</v>
      </c>
      <c r="E81" s="53" t="s">
        <v>178</v>
      </c>
      <c r="F81" s="53" t="s">
        <v>3</v>
      </c>
      <c r="G81" s="52">
        <v>15304.57</v>
      </c>
      <c r="H81" s="52">
        <v>20087.04</v>
      </c>
      <c r="I81" s="52">
        <v>19149.79</v>
      </c>
      <c r="J81" s="52">
        <v>18109.79</v>
      </c>
      <c r="K81" s="52">
        <v>17122.509999999998</v>
      </c>
      <c r="L81" s="52">
        <v>16136.59</v>
      </c>
      <c r="M81" s="52">
        <v>15193.25</v>
      </c>
      <c r="N81" s="52">
        <v>108789.21000000002</v>
      </c>
      <c r="O81" s="52">
        <f t="shared" si="1"/>
        <v>229892.75</v>
      </c>
    </row>
    <row r="82" spans="1:15">
      <c r="A82" s="116"/>
      <c r="B82" s="118"/>
      <c r="C82" s="53" t="s">
        <v>469</v>
      </c>
      <c r="D82" s="53" t="s">
        <v>468</v>
      </c>
      <c r="E82" s="53" t="s">
        <v>177</v>
      </c>
      <c r="F82" s="53" t="s">
        <v>3</v>
      </c>
      <c r="G82" s="52">
        <v>1723.6499999999999</v>
      </c>
      <c r="H82" s="52">
        <v>2209.3000000000002</v>
      </c>
      <c r="I82" s="52">
        <v>2106.23</v>
      </c>
      <c r="J82" s="52">
        <v>1991.85</v>
      </c>
      <c r="K82" s="52">
        <v>1883.25</v>
      </c>
      <c r="L82" s="52">
        <v>1774.81</v>
      </c>
      <c r="M82" s="52">
        <v>1671.06</v>
      </c>
      <c r="N82" s="52">
        <v>11965.46</v>
      </c>
      <c r="O82" s="52">
        <f t="shared" si="1"/>
        <v>25325.61</v>
      </c>
    </row>
    <row r="83" spans="1:15" s="54" customFormat="1">
      <c r="A83" s="116">
        <v>26</v>
      </c>
      <c r="B83" s="118" t="s">
        <v>467</v>
      </c>
      <c r="C83" s="56" t="s">
        <v>466</v>
      </c>
      <c r="D83" s="56" t="s">
        <v>465</v>
      </c>
      <c r="E83" s="56" t="s">
        <v>179</v>
      </c>
      <c r="F83" s="56" t="s">
        <v>3</v>
      </c>
      <c r="G83" s="55">
        <v>10116</v>
      </c>
      <c r="H83" s="55">
        <v>10116</v>
      </c>
      <c r="I83" s="55">
        <v>10116</v>
      </c>
      <c r="J83" s="55">
        <v>10116</v>
      </c>
      <c r="K83" s="55">
        <v>10116</v>
      </c>
      <c r="L83" s="55">
        <v>10116</v>
      </c>
      <c r="M83" s="55">
        <v>10116</v>
      </c>
      <c r="N83" s="55">
        <v>45522</v>
      </c>
      <c r="O83" s="55">
        <f t="shared" si="1"/>
        <v>116334</v>
      </c>
    </row>
    <row r="84" spans="1:15">
      <c r="A84" s="116"/>
      <c r="B84" s="118"/>
      <c r="C84" s="53" t="s">
        <v>466</v>
      </c>
      <c r="D84" s="53" t="s">
        <v>465</v>
      </c>
      <c r="E84" s="53" t="s">
        <v>178</v>
      </c>
      <c r="F84" s="53" t="s">
        <v>3</v>
      </c>
      <c r="G84" s="52">
        <v>1920.41</v>
      </c>
      <c r="H84" s="52">
        <v>2411.94</v>
      </c>
      <c r="I84" s="52">
        <v>2184.2399999999998</v>
      </c>
      <c r="J84" s="52">
        <v>1945.05</v>
      </c>
      <c r="K84" s="52">
        <v>1711.8999999999999</v>
      </c>
      <c r="L84" s="52">
        <v>1479.1100000000001</v>
      </c>
      <c r="M84" s="52">
        <v>1249.9599999999998</v>
      </c>
      <c r="N84" s="52">
        <v>2729.8700000000003</v>
      </c>
      <c r="O84" s="52">
        <f t="shared" si="1"/>
        <v>15632.48</v>
      </c>
    </row>
    <row r="85" spans="1:15">
      <c r="A85" s="116"/>
      <c r="B85" s="118"/>
      <c r="C85" s="53" t="s">
        <v>466</v>
      </c>
      <c r="D85" s="53" t="s">
        <v>465</v>
      </c>
      <c r="E85" s="53" t="s">
        <v>177</v>
      </c>
      <c r="F85" s="53" t="s">
        <v>3</v>
      </c>
      <c r="G85" s="52">
        <v>215.23000000000002</v>
      </c>
      <c r="H85" s="52">
        <v>265.28000000000003</v>
      </c>
      <c r="I85" s="52">
        <v>240.24</v>
      </c>
      <c r="J85" s="52">
        <v>213.94</v>
      </c>
      <c r="K85" s="52">
        <v>188.3</v>
      </c>
      <c r="L85" s="52">
        <v>162.70000000000002</v>
      </c>
      <c r="M85" s="52">
        <v>137.47</v>
      </c>
      <c r="N85" s="52">
        <v>300.27000000000004</v>
      </c>
      <c r="O85" s="52">
        <f t="shared" si="1"/>
        <v>1723.43</v>
      </c>
    </row>
    <row r="86" spans="1:15" s="54" customFormat="1" ht="15.75" customHeight="1">
      <c r="A86" s="116">
        <v>27</v>
      </c>
      <c r="B86" s="118" t="s">
        <v>464</v>
      </c>
      <c r="C86" s="56" t="s">
        <v>463</v>
      </c>
      <c r="D86" s="56" t="s">
        <v>462</v>
      </c>
      <c r="E86" s="56" t="s">
        <v>179</v>
      </c>
      <c r="F86" s="56" t="s">
        <v>3</v>
      </c>
      <c r="G86" s="55">
        <v>20400</v>
      </c>
      <c r="H86" s="55">
        <v>20400</v>
      </c>
      <c r="I86" s="55">
        <v>20400</v>
      </c>
      <c r="J86" s="55">
        <v>20400</v>
      </c>
      <c r="K86" s="55">
        <v>20400</v>
      </c>
      <c r="L86" s="55">
        <v>20400</v>
      </c>
      <c r="M86" s="55">
        <v>20400</v>
      </c>
      <c r="N86" s="55">
        <v>91800</v>
      </c>
      <c r="O86" s="55">
        <f t="shared" si="1"/>
        <v>234600</v>
      </c>
    </row>
    <row r="87" spans="1:15" ht="15.75" customHeight="1">
      <c r="A87" s="116"/>
      <c r="B87" s="118"/>
      <c r="C87" s="53" t="s">
        <v>463</v>
      </c>
      <c r="D87" s="53" t="s">
        <v>462</v>
      </c>
      <c r="E87" s="53" t="s">
        <v>178</v>
      </c>
      <c r="F87" s="53" t="s">
        <v>3</v>
      </c>
      <c r="G87" s="52">
        <v>3880.1299999999997</v>
      </c>
      <c r="H87" s="52">
        <v>4863.9400000000005</v>
      </c>
      <c r="I87" s="52">
        <v>4404.76</v>
      </c>
      <c r="J87" s="52">
        <v>3922.3900000000003</v>
      </c>
      <c r="K87" s="52">
        <v>3452.25</v>
      </c>
      <c r="L87" s="52">
        <v>2982.77</v>
      </c>
      <c r="M87" s="52">
        <v>2520.6800000000003</v>
      </c>
      <c r="N87" s="52">
        <v>5515.6499999999987</v>
      </c>
      <c r="O87" s="52">
        <f t="shared" si="1"/>
        <v>31542.57</v>
      </c>
    </row>
    <row r="88" spans="1:15" ht="15.75" customHeight="1">
      <c r="A88" s="116"/>
      <c r="B88" s="118"/>
      <c r="C88" s="53" t="s">
        <v>463</v>
      </c>
      <c r="D88" s="53" t="s">
        <v>462</v>
      </c>
      <c r="E88" s="53" t="s">
        <v>177</v>
      </c>
      <c r="F88" s="53" t="s">
        <v>3</v>
      </c>
      <c r="G88" s="52">
        <v>434.03999999999996</v>
      </c>
      <c r="H88" s="52">
        <v>534.97</v>
      </c>
      <c r="I88" s="52">
        <v>484.48</v>
      </c>
      <c r="J88" s="52">
        <v>431.42999999999995</v>
      </c>
      <c r="K88" s="52">
        <v>379.72</v>
      </c>
      <c r="L88" s="52">
        <v>328.07</v>
      </c>
      <c r="M88" s="52">
        <v>277.24</v>
      </c>
      <c r="N88" s="52">
        <v>606.69999999999993</v>
      </c>
      <c r="O88" s="52">
        <f t="shared" si="1"/>
        <v>3476.6500000000005</v>
      </c>
    </row>
    <row r="89" spans="1:15" s="54" customFormat="1">
      <c r="A89" s="116">
        <v>28</v>
      </c>
      <c r="B89" s="118" t="s">
        <v>461</v>
      </c>
      <c r="C89" s="56" t="s">
        <v>460</v>
      </c>
      <c r="D89" s="56" t="s">
        <v>459</v>
      </c>
      <c r="E89" s="56" t="s">
        <v>179</v>
      </c>
      <c r="F89" s="56" t="s">
        <v>3</v>
      </c>
      <c r="G89" s="55">
        <v>26532</v>
      </c>
      <c r="H89" s="55">
        <v>26532</v>
      </c>
      <c r="I89" s="55">
        <v>26532</v>
      </c>
      <c r="J89" s="55">
        <v>26532</v>
      </c>
      <c r="K89" s="55">
        <v>26532</v>
      </c>
      <c r="L89" s="55">
        <v>26532</v>
      </c>
      <c r="M89" s="55">
        <v>26532</v>
      </c>
      <c r="N89" s="55">
        <v>391347</v>
      </c>
      <c r="O89" s="55">
        <f t="shared" si="1"/>
        <v>577071</v>
      </c>
    </row>
    <row r="90" spans="1:15">
      <c r="A90" s="116"/>
      <c r="B90" s="118"/>
      <c r="C90" s="53" t="s">
        <v>460</v>
      </c>
      <c r="D90" s="53" t="s">
        <v>459</v>
      </c>
      <c r="E90" s="53" t="s">
        <v>178</v>
      </c>
      <c r="F90" s="53" t="s">
        <v>3</v>
      </c>
      <c r="G90" s="52">
        <v>9601.01</v>
      </c>
      <c r="H90" s="52">
        <v>12593.32</v>
      </c>
      <c r="I90" s="52">
        <v>12013.28</v>
      </c>
      <c r="J90" s="52">
        <v>11368.76</v>
      </c>
      <c r="K90" s="52">
        <v>10757.300000000001</v>
      </c>
      <c r="L90" s="52">
        <v>10146.700000000001</v>
      </c>
      <c r="M90" s="52">
        <v>9562.880000000001</v>
      </c>
      <c r="N90" s="52">
        <v>69665.320000000022</v>
      </c>
      <c r="O90" s="52">
        <f t="shared" si="1"/>
        <v>145708.57000000004</v>
      </c>
    </row>
    <row r="91" spans="1:15">
      <c r="A91" s="116"/>
      <c r="B91" s="118"/>
      <c r="C91" s="53" t="s">
        <v>460</v>
      </c>
      <c r="D91" s="53" t="s">
        <v>459</v>
      </c>
      <c r="E91" s="53" t="s">
        <v>177</v>
      </c>
      <c r="F91" s="53" t="s">
        <v>3</v>
      </c>
      <c r="G91" s="52">
        <v>1080.08</v>
      </c>
      <c r="H91" s="52">
        <v>1385.1200000000001</v>
      </c>
      <c r="I91" s="52">
        <v>1321.3</v>
      </c>
      <c r="J91" s="52">
        <v>1250.42</v>
      </c>
      <c r="K91" s="52">
        <v>1183.1500000000001</v>
      </c>
      <c r="L91" s="52">
        <v>1115.99</v>
      </c>
      <c r="M91" s="52">
        <v>1051.8</v>
      </c>
      <c r="N91" s="52">
        <v>7662.3000000000029</v>
      </c>
      <c r="O91" s="52">
        <f t="shared" si="1"/>
        <v>16050.160000000002</v>
      </c>
    </row>
    <row r="92" spans="1:15" s="54" customFormat="1">
      <c r="A92" s="116">
        <v>29</v>
      </c>
      <c r="B92" s="118" t="s">
        <v>458</v>
      </c>
      <c r="C92" s="56" t="s">
        <v>457</v>
      </c>
      <c r="D92" s="56" t="s">
        <v>456</v>
      </c>
      <c r="E92" s="56" t="s">
        <v>179</v>
      </c>
      <c r="F92" s="56" t="s">
        <v>3</v>
      </c>
      <c r="G92" s="55">
        <v>8904</v>
      </c>
      <c r="H92" s="55">
        <v>6678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f t="shared" si="1"/>
        <v>15582</v>
      </c>
    </row>
    <row r="93" spans="1:15">
      <c r="A93" s="116"/>
      <c r="B93" s="118"/>
      <c r="C93" s="53" t="s">
        <v>457</v>
      </c>
      <c r="D93" s="53" t="s">
        <v>456</v>
      </c>
      <c r="E93" s="53" t="s">
        <v>178</v>
      </c>
      <c r="F93" s="53" t="s">
        <v>3</v>
      </c>
      <c r="G93" s="52">
        <v>221.21999999999997</v>
      </c>
      <c r="H93" s="52">
        <v>117.93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f t="shared" si="1"/>
        <v>339.15</v>
      </c>
    </row>
    <row r="94" spans="1:15">
      <c r="A94" s="116"/>
      <c r="B94" s="118"/>
      <c r="C94" s="53" t="s">
        <v>457</v>
      </c>
      <c r="D94" s="53" t="s">
        <v>456</v>
      </c>
      <c r="E94" s="53" t="s">
        <v>177</v>
      </c>
      <c r="F94" s="53" t="s">
        <v>3</v>
      </c>
      <c r="G94" s="52">
        <v>24.85</v>
      </c>
      <c r="H94" s="52">
        <v>12.959999999999999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f t="shared" si="1"/>
        <v>37.81</v>
      </c>
    </row>
    <row r="95" spans="1:15" s="54" customFormat="1">
      <c r="A95" s="116">
        <v>30</v>
      </c>
      <c r="B95" s="118" t="s">
        <v>455</v>
      </c>
      <c r="C95" s="56" t="s">
        <v>454</v>
      </c>
      <c r="D95" s="56" t="s">
        <v>453</v>
      </c>
      <c r="E95" s="56" t="s">
        <v>179</v>
      </c>
      <c r="F95" s="56" t="s">
        <v>3</v>
      </c>
      <c r="G95" s="55">
        <v>1516</v>
      </c>
      <c r="H95" s="55">
        <v>1516</v>
      </c>
      <c r="I95" s="55">
        <v>1516</v>
      </c>
      <c r="J95" s="55">
        <v>1516</v>
      </c>
      <c r="K95" s="55">
        <v>1516</v>
      </c>
      <c r="L95" s="55">
        <v>1516</v>
      </c>
      <c r="M95" s="55">
        <v>1137</v>
      </c>
      <c r="N95" s="55">
        <v>0</v>
      </c>
      <c r="O95" s="55">
        <f t="shared" si="1"/>
        <v>10233</v>
      </c>
    </row>
    <row r="96" spans="1:15">
      <c r="A96" s="116"/>
      <c r="B96" s="118"/>
      <c r="C96" s="53" t="s">
        <v>454</v>
      </c>
      <c r="D96" s="53" t="s">
        <v>453</v>
      </c>
      <c r="E96" s="53" t="s">
        <v>178</v>
      </c>
      <c r="F96" s="53" t="s">
        <v>3</v>
      </c>
      <c r="G96" s="52">
        <v>165.63</v>
      </c>
      <c r="H96" s="52">
        <v>195.49</v>
      </c>
      <c r="I96" s="52">
        <v>160.93</v>
      </c>
      <c r="J96" s="52">
        <v>125.54</v>
      </c>
      <c r="K96" s="52">
        <v>90.59</v>
      </c>
      <c r="L96" s="52">
        <v>55.71</v>
      </c>
      <c r="M96" s="52">
        <v>20.18</v>
      </c>
      <c r="N96" s="52">
        <v>0</v>
      </c>
      <c r="O96" s="52">
        <f t="shared" si="1"/>
        <v>814.06999999999994</v>
      </c>
    </row>
    <row r="97" spans="1:15">
      <c r="A97" s="116"/>
      <c r="B97" s="118"/>
      <c r="C97" s="53" t="s">
        <v>454</v>
      </c>
      <c r="D97" s="53" t="s">
        <v>453</v>
      </c>
      <c r="E97" s="53" t="s">
        <v>177</v>
      </c>
      <c r="F97" s="53" t="s">
        <v>3</v>
      </c>
      <c r="G97" s="52">
        <v>18.600000000000001</v>
      </c>
      <c r="H97" s="52">
        <v>21.51</v>
      </c>
      <c r="I97" s="52">
        <v>17.689999999999998</v>
      </c>
      <c r="J97" s="52">
        <v>13.809999999999999</v>
      </c>
      <c r="K97" s="52">
        <v>9.98</v>
      </c>
      <c r="L97" s="52">
        <v>6.1099999999999994</v>
      </c>
      <c r="M97" s="52">
        <v>2.2199999999999998</v>
      </c>
      <c r="N97" s="52">
        <v>0</v>
      </c>
      <c r="O97" s="52">
        <f t="shared" si="1"/>
        <v>89.92</v>
      </c>
    </row>
    <row r="98" spans="1:15" s="54" customFormat="1">
      <c r="A98" s="116">
        <v>31</v>
      </c>
      <c r="B98" s="118" t="s">
        <v>452</v>
      </c>
      <c r="C98" s="56" t="s">
        <v>451</v>
      </c>
      <c r="D98" s="56" t="s">
        <v>450</v>
      </c>
      <c r="E98" s="56" t="s">
        <v>179</v>
      </c>
      <c r="F98" s="56" t="s">
        <v>3</v>
      </c>
      <c r="G98" s="55">
        <v>936</v>
      </c>
      <c r="H98" s="55">
        <v>936</v>
      </c>
      <c r="I98" s="55">
        <v>936</v>
      </c>
      <c r="J98" s="55">
        <v>936</v>
      </c>
      <c r="K98" s="55">
        <v>936</v>
      </c>
      <c r="L98" s="55">
        <v>936</v>
      </c>
      <c r="M98" s="55">
        <v>702</v>
      </c>
      <c r="N98" s="55">
        <v>0</v>
      </c>
      <c r="O98" s="55">
        <f t="shared" si="1"/>
        <v>6318</v>
      </c>
    </row>
    <row r="99" spans="1:15">
      <c r="A99" s="116"/>
      <c r="B99" s="118"/>
      <c r="C99" s="53" t="s">
        <v>451</v>
      </c>
      <c r="D99" s="53" t="s">
        <v>450</v>
      </c>
      <c r="E99" s="53" t="s">
        <v>178</v>
      </c>
      <c r="F99" s="53" t="s">
        <v>3</v>
      </c>
      <c r="G99" s="52">
        <v>102.27</v>
      </c>
      <c r="H99" s="52">
        <v>120.71000000000001</v>
      </c>
      <c r="I99" s="52">
        <v>99.36</v>
      </c>
      <c r="J99" s="52">
        <v>77.510000000000005</v>
      </c>
      <c r="K99" s="52">
        <v>55.93</v>
      </c>
      <c r="L99" s="52">
        <v>34.39</v>
      </c>
      <c r="M99" s="52">
        <v>12.459999999999999</v>
      </c>
      <c r="N99" s="52">
        <v>0</v>
      </c>
      <c r="O99" s="52">
        <f t="shared" si="1"/>
        <v>502.63</v>
      </c>
    </row>
    <row r="100" spans="1:15">
      <c r="A100" s="116"/>
      <c r="B100" s="118"/>
      <c r="C100" s="53" t="s">
        <v>451</v>
      </c>
      <c r="D100" s="53" t="s">
        <v>450</v>
      </c>
      <c r="E100" s="53" t="s">
        <v>177</v>
      </c>
      <c r="F100" s="53" t="s">
        <v>3</v>
      </c>
      <c r="G100" s="52">
        <v>11.48</v>
      </c>
      <c r="H100" s="52">
        <v>13.280000000000001</v>
      </c>
      <c r="I100" s="52">
        <v>10.93</v>
      </c>
      <c r="J100" s="52">
        <v>8.51</v>
      </c>
      <c r="K100" s="52">
        <v>6.1400000000000006</v>
      </c>
      <c r="L100" s="52">
        <v>3.79</v>
      </c>
      <c r="M100" s="52">
        <v>1.36</v>
      </c>
      <c r="N100" s="52">
        <v>0</v>
      </c>
      <c r="O100" s="52">
        <f t="shared" si="1"/>
        <v>55.489999999999995</v>
      </c>
    </row>
    <row r="101" spans="1:15" s="54" customFormat="1">
      <c r="A101" s="116">
        <v>32</v>
      </c>
      <c r="B101" s="118" t="s">
        <v>449</v>
      </c>
      <c r="C101" s="56" t="s">
        <v>448</v>
      </c>
      <c r="D101" s="56" t="s">
        <v>447</v>
      </c>
      <c r="E101" s="56" t="s">
        <v>179</v>
      </c>
      <c r="F101" s="56" t="s">
        <v>3</v>
      </c>
      <c r="G101" s="55">
        <v>1588</v>
      </c>
      <c r="H101" s="55">
        <v>1588</v>
      </c>
      <c r="I101" s="55">
        <v>1588</v>
      </c>
      <c r="J101" s="55">
        <v>1588</v>
      </c>
      <c r="K101" s="55">
        <v>1588</v>
      </c>
      <c r="L101" s="55">
        <v>1588</v>
      </c>
      <c r="M101" s="55">
        <v>1588</v>
      </c>
      <c r="N101" s="55">
        <v>7543</v>
      </c>
      <c r="O101" s="55">
        <f t="shared" si="1"/>
        <v>18659</v>
      </c>
    </row>
    <row r="102" spans="1:15">
      <c r="A102" s="116"/>
      <c r="B102" s="118"/>
      <c r="C102" s="53" t="s">
        <v>448</v>
      </c>
      <c r="D102" s="53" t="s">
        <v>447</v>
      </c>
      <c r="E102" s="53" t="s">
        <v>178</v>
      </c>
      <c r="F102" s="53" t="s">
        <v>3</v>
      </c>
      <c r="G102" s="52">
        <v>307.54000000000002</v>
      </c>
      <c r="H102" s="52">
        <v>387.78999999999996</v>
      </c>
      <c r="I102" s="52">
        <v>352.05</v>
      </c>
      <c r="J102" s="52">
        <v>314.48</v>
      </c>
      <c r="K102" s="52">
        <v>277.88</v>
      </c>
      <c r="L102" s="52">
        <v>241.32999999999998</v>
      </c>
      <c r="M102" s="52">
        <v>205.39000000000001</v>
      </c>
      <c r="N102" s="52">
        <v>474.06000000000006</v>
      </c>
      <c r="O102" s="52">
        <f t="shared" si="1"/>
        <v>2560.5199999999995</v>
      </c>
    </row>
    <row r="103" spans="1:15">
      <c r="A103" s="116"/>
      <c r="B103" s="118"/>
      <c r="C103" s="53" t="s">
        <v>448</v>
      </c>
      <c r="D103" s="53" t="s">
        <v>447</v>
      </c>
      <c r="E103" s="53" t="s">
        <v>177</v>
      </c>
      <c r="F103" s="53" t="s">
        <v>3</v>
      </c>
      <c r="G103" s="52">
        <v>34.53</v>
      </c>
      <c r="H103" s="52">
        <v>42.65</v>
      </c>
      <c r="I103" s="52">
        <v>38.71</v>
      </c>
      <c r="J103" s="52">
        <v>34.590000000000003</v>
      </c>
      <c r="K103" s="52">
        <v>30.58</v>
      </c>
      <c r="L103" s="52">
        <v>26.55</v>
      </c>
      <c r="M103" s="52">
        <v>22.599999999999998</v>
      </c>
      <c r="N103" s="52">
        <v>52.14</v>
      </c>
      <c r="O103" s="52">
        <f t="shared" si="1"/>
        <v>282.35000000000002</v>
      </c>
    </row>
    <row r="104" spans="1:15" s="54" customFormat="1">
      <c r="A104" s="116">
        <v>33</v>
      </c>
      <c r="B104" s="118" t="s">
        <v>446</v>
      </c>
      <c r="C104" s="56" t="s">
        <v>445</v>
      </c>
      <c r="D104" s="56" t="s">
        <v>444</v>
      </c>
      <c r="E104" s="56" t="s">
        <v>179</v>
      </c>
      <c r="F104" s="56" t="s">
        <v>3</v>
      </c>
      <c r="G104" s="55">
        <v>5948</v>
      </c>
      <c r="H104" s="55">
        <v>5948</v>
      </c>
      <c r="I104" s="55">
        <v>5948</v>
      </c>
      <c r="J104" s="55">
        <v>5948</v>
      </c>
      <c r="K104" s="55">
        <v>5948</v>
      </c>
      <c r="L104" s="55">
        <v>5948</v>
      </c>
      <c r="M104" s="55">
        <v>5948</v>
      </c>
      <c r="N104" s="55">
        <v>28253</v>
      </c>
      <c r="O104" s="55">
        <f t="shared" si="1"/>
        <v>69889</v>
      </c>
    </row>
    <row r="105" spans="1:15">
      <c r="A105" s="116"/>
      <c r="B105" s="118"/>
      <c r="C105" s="53" t="s">
        <v>445</v>
      </c>
      <c r="D105" s="53" t="s">
        <v>444</v>
      </c>
      <c r="E105" s="53" t="s">
        <v>178</v>
      </c>
      <c r="F105" s="53" t="s">
        <v>3</v>
      </c>
      <c r="G105" s="52">
        <v>1151.94</v>
      </c>
      <c r="H105" s="52">
        <v>1452.44</v>
      </c>
      <c r="I105" s="52">
        <v>1318.65</v>
      </c>
      <c r="J105" s="52">
        <v>1177.9100000000001</v>
      </c>
      <c r="K105" s="52">
        <v>1040.8399999999999</v>
      </c>
      <c r="L105" s="52">
        <v>903.96</v>
      </c>
      <c r="M105" s="52">
        <v>769.32</v>
      </c>
      <c r="N105" s="52">
        <v>1775.6900000000003</v>
      </c>
      <c r="O105" s="52">
        <f t="shared" si="1"/>
        <v>9590.75</v>
      </c>
    </row>
    <row r="106" spans="1:15">
      <c r="A106" s="116"/>
      <c r="B106" s="118"/>
      <c r="C106" s="53" t="s">
        <v>445</v>
      </c>
      <c r="D106" s="53" t="s">
        <v>444</v>
      </c>
      <c r="E106" s="53" t="s">
        <v>177</v>
      </c>
      <c r="F106" s="53" t="s">
        <v>3</v>
      </c>
      <c r="G106" s="52">
        <v>129.37</v>
      </c>
      <c r="H106" s="52">
        <v>159.72999999999999</v>
      </c>
      <c r="I106" s="52">
        <v>145.03</v>
      </c>
      <c r="J106" s="52">
        <v>129.54999999999998</v>
      </c>
      <c r="K106" s="52">
        <v>114.47999999999999</v>
      </c>
      <c r="L106" s="52">
        <v>99.43</v>
      </c>
      <c r="M106" s="52">
        <v>84.62</v>
      </c>
      <c r="N106" s="52">
        <v>195.29999999999995</v>
      </c>
      <c r="O106" s="52">
        <f t="shared" si="1"/>
        <v>1057.5099999999998</v>
      </c>
    </row>
    <row r="107" spans="1:15" s="54" customFormat="1">
      <c r="A107" s="116">
        <v>34</v>
      </c>
      <c r="B107" s="118" t="s">
        <v>443</v>
      </c>
      <c r="C107" s="56" t="s">
        <v>442</v>
      </c>
      <c r="D107" s="56" t="s">
        <v>441</v>
      </c>
      <c r="E107" s="56" t="s">
        <v>179</v>
      </c>
      <c r="F107" s="56" t="s">
        <v>3</v>
      </c>
      <c r="G107" s="55">
        <v>4624</v>
      </c>
      <c r="H107" s="55">
        <v>3468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f t="shared" si="1"/>
        <v>8092</v>
      </c>
    </row>
    <row r="108" spans="1:15">
      <c r="A108" s="116"/>
      <c r="B108" s="118"/>
      <c r="C108" s="53" t="s">
        <v>442</v>
      </c>
      <c r="D108" s="53" t="s">
        <v>441</v>
      </c>
      <c r="E108" s="53" t="s">
        <v>178</v>
      </c>
      <c r="F108" s="53" t="s">
        <v>3</v>
      </c>
      <c r="G108" s="52">
        <v>115.37</v>
      </c>
      <c r="H108" s="52">
        <v>61.24</v>
      </c>
      <c r="I108" s="52">
        <v>0</v>
      </c>
      <c r="J108" s="52">
        <v>0</v>
      </c>
      <c r="K108" s="52">
        <v>0</v>
      </c>
      <c r="L108" s="52">
        <v>0</v>
      </c>
      <c r="M108" s="52">
        <v>0</v>
      </c>
      <c r="N108" s="52">
        <v>0</v>
      </c>
      <c r="O108" s="52">
        <f t="shared" si="1"/>
        <v>176.61</v>
      </c>
    </row>
    <row r="109" spans="1:15">
      <c r="A109" s="116"/>
      <c r="B109" s="118"/>
      <c r="C109" s="53" t="s">
        <v>442</v>
      </c>
      <c r="D109" s="53" t="s">
        <v>441</v>
      </c>
      <c r="E109" s="53" t="s">
        <v>177</v>
      </c>
      <c r="F109" s="53" t="s">
        <v>3</v>
      </c>
      <c r="G109" s="52">
        <v>12.899999999999999</v>
      </c>
      <c r="H109" s="52">
        <v>6.7299999999999995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f t="shared" si="1"/>
        <v>19.63</v>
      </c>
    </row>
    <row r="110" spans="1:15" s="54" customFormat="1">
      <c r="A110" s="116">
        <v>35</v>
      </c>
      <c r="B110" s="118" t="s">
        <v>440</v>
      </c>
      <c r="C110" s="56" t="s">
        <v>439</v>
      </c>
      <c r="D110" s="56" t="s">
        <v>438</v>
      </c>
      <c r="E110" s="56" t="s">
        <v>179</v>
      </c>
      <c r="F110" s="56" t="s">
        <v>3</v>
      </c>
      <c r="G110" s="55">
        <v>10504</v>
      </c>
      <c r="H110" s="55">
        <v>10504</v>
      </c>
      <c r="I110" s="55">
        <v>10504</v>
      </c>
      <c r="J110" s="55">
        <v>10504</v>
      </c>
      <c r="K110" s="55">
        <v>10504</v>
      </c>
      <c r="L110" s="55">
        <v>10504</v>
      </c>
      <c r="M110" s="55">
        <v>10504</v>
      </c>
      <c r="N110" s="55">
        <v>52520</v>
      </c>
      <c r="O110" s="55">
        <f t="shared" si="1"/>
        <v>126048</v>
      </c>
    </row>
    <row r="111" spans="1:15">
      <c r="A111" s="116"/>
      <c r="B111" s="118"/>
      <c r="C111" s="53" t="s">
        <v>439</v>
      </c>
      <c r="D111" s="53" t="s">
        <v>438</v>
      </c>
      <c r="E111" s="53" t="s">
        <v>178</v>
      </c>
      <c r="F111" s="53" t="s">
        <v>3</v>
      </c>
      <c r="G111" s="52">
        <v>2072.9499999999998</v>
      </c>
      <c r="H111" s="52">
        <v>2620.2800000000002</v>
      </c>
      <c r="I111" s="52">
        <v>2389.3900000000003</v>
      </c>
      <c r="J111" s="52">
        <v>2140.6899999999996</v>
      </c>
      <c r="K111" s="52">
        <v>1898.6</v>
      </c>
      <c r="L111" s="52">
        <v>1656.8600000000001</v>
      </c>
      <c r="M111" s="52">
        <v>1419.27</v>
      </c>
      <c r="N111" s="52">
        <v>3447.0299999999997</v>
      </c>
      <c r="O111" s="52">
        <f t="shared" si="1"/>
        <v>17645.07</v>
      </c>
    </row>
    <row r="112" spans="1:15">
      <c r="A112" s="116"/>
      <c r="B112" s="118"/>
      <c r="C112" s="53" t="s">
        <v>439</v>
      </c>
      <c r="D112" s="53" t="s">
        <v>438</v>
      </c>
      <c r="E112" s="53" t="s">
        <v>177</v>
      </c>
      <c r="F112" s="53" t="s">
        <v>3</v>
      </c>
      <c r="G112" s="52">
        <v>233.45</v>
      </c>
      <c r="H112" s="52">
        <v>288.77</v>
      </c>
      <c r="I112" s="52">
        <v>262.79000000000002</v>
      </c>
      <c r="J112" s="52">
        <v>235.45</v>
      </c>
      <c r="K112" s="52">
        <v>208.82</v>
      </c>
      <c r="L112" s="52">
        <v>182.24</v>
      </c>
      <c r="M112" s="52">
        <v>156.09</v>
      </c>
      <c r="N112" s="52">
        <v>379.16</v>
      </c>
      <c r="O112" s="52">
        <f t="shared" si="1"/>
        <v>1946.77</v>
      </c>
    </row>
    <row r="113" spans="1:15" s="54" customFormat="1">
      <c r="A113" s="116">
        <v>36</v>
      </c>
      <c r="B113" s="118" t="s">
        <v>437</v>
      </c>
      <c r="C113" s="56" t="s">
        <v>436</v>
      </c>
      <c r="D113" s="56" t="s">
        <v>435</v>
      </c>
      <c r="E113" s="56" t="s">
        <v>179</v>
      </c>
      <c r="F113" s="56" t="s">
        <v>3</v>
      </c>
      <c r="G113" s="55">
        <v>2836</v>
      </c>
      <c r="H113" s="55">
        <v>2836</v>
      </c>
      <c r="I113" s="55">
        <v>709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f t="shared" si="1"/>
        <v>6381</v>
      </c>
    </row>
    <row r="114" spans="1:15">
      <c r="A114" s="116"/>
      <c r="B114" s="118"/>
      <c r="C114" s="53" t="s">
        <v>436</v>
      </c>
      <c r="D114" s="53" t="s">
        <v>435</v>
      </c>
      <c r="E114" s="53" t="s">
        <v>178</v>
      </c>
      <c r="F114" s="53" t="s">
        <v>3</v>
      </c>
      <c r="G114" s="52">
        <v>97.43</v>
      </c>
      <c r="H114" s="52">
        <v>71.320000000000007</v>
      </c>
      <c r="I114" s="52">
        <v>8.5500000000000007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f t="shared" si="1"/>
        <v>177.3</v>
      </c>
    </row>
    <row r="115" spans="1:15">
      <c r="A115" s="116"/>
      <c r="B115" s="118"/>
      <c r="C115" s="53" t="s">
        <v>436</v>
      </c>
      <c r="D115" s="53" t="s">
        <v>435</v>
      </c>
      <c r="E115" s="53" t="s">
        <v>177</v>
      </c>
      <c r="F115" s="53" t="s">
        <v>3</v>
      </c>
      <c r="G115" s="52">
        <v>10.620000000000001</v>
      </c>
      <c r="H115" s="52">
        <v>7.8900000000000006</v>
      </c>
      <c r="I115" s="52">
        <v>0.94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f t="shared" si="1"/>
        <v>19.450000000000003</v>
      </c>
    </row>
    <row r="116" spans="1:15" s="54" customFormat="1">
      <c r="A116" s="116">
        <v>37</v>
      </c>
      <c r="B116" s="118" t="s">
        <v>434</v>
      </c>
      <c r="C116" s="56" t="s">
        <v>433</v>
      </c>
      <c r="D116" s="56" t="s">
        <v>432</v>
      </c>
      <c r="E116" s="56" t="s">
        <v>179</v>
      </c>
      <c r="F116" s="56" t="s">
        <v>3</v>
      </c>
      <c r="G116" s="55">
        <v>4780</v>
      </c>
      <c r="H116" s="55">
        <v>4780</v>
      </c>
      <c r="I116" s="55">
        <v>4780</v>
      </c>
      <c r="J116" s="55">
        <v>4780</v>
      </c>
      <c r="K116" s="55">
        <v>4780</v>
      </c>
      <c r="L116" s="55">
        <v>4780</v>
      </c>
      <c r="M116" s="55">
        <v>4780</v>
      </c>
      <c r="N116" s="55">
        <v>1195</v>
      </c>
      <c r="O116" s="55">
        <f t="shared" si="1"/>
        <v>34655</v>
      </c>
    </row>
    <row r="117" spans="1:15">
      <c r="A117" s="116"/>
      <c r="B117" s="118"/>
      <c r="C117" s="53" t="s">
        <v>433</v>
      </c>
      <c r="D117" s="53" t="s">
        <v>432</v>
      </c>
      <c r="E117" s="53" t="s">
        <v>178</v>
      </c>
      <c r="F117" s="53" t="s">
        <v>3</v>
      </c>
      <c r="G117" s="52">
        <v>579.41</v>
      </c>
      <c r="H117" s="52">
        <v>669.23</v>
      </c>
      <c r="I117" s="52">
        <v>562.63000000000011</v>
      </c>
      <c r="J117" s="52">
        <v>450.90000000000003</v>
      </c>
      <c r="K117" s="52">
        <v>340.74</v>
      </c>
      <c r="L117" s="52">
        <v>230.73</v>
      </c>
      <c r="M117" s="52">
        <v>121.17</v>
      </c>
      <c r="N117" s="52">
        <v>14.41</v>
      </c>
      <c r="O117" s="52">
        <f t="shared" si="1"/>
        <v>2969.22</v>
      </c>
    </row>
    <row r="118" spans="1:15">
      <c r="A118" s="116"/>
      <c r="B118" s="118"/>
      <c r="C118" s="53" t="s">
        <v>433</v>
      </c>
      <c r="D118" s="53" t="s">
        <v>432</v>
      </c>
      <c r="E118" s="53" t="s">
        <v>177</v>
      </c>
      <c r="F118" s="53" t="s">
        <v>3</v>
      </c>
      <c r="G118" s="52">
        <v>63.18</v>
      </c>
      <c r="H118" s="52">
        <v>73.86</v>
      </c>
      <c r="I118" s="52">
        <v>61.879999999999995</v>
      </c>
      <c r="J118" s="52">
        <v>49.58</v>
      </c>
      <c r="K118" s="52">
        <v>37.459999999999994</v>
      </c>
      <c r="L118" s="52">
        <v>25.39</v>
      </c>
      <c r="M118" s="52">
        <v>13.32</v>
      </c>
      <c r="N118" s="52">
        <v>1.5899999999999999</v>
      </c>
      <c r="O118" s="52">
        <f t="shared" si="1"/>
        <v>326.25999999999993</v>
      </c>
    </row>
    <row r="119" spans="1:15" s="54" customFormat="1" ht="15.75" customHeight="1">
      <c r="A119" s="116">
        <v>38</v>
      </c>
      <c r="B119" s="118" t="s">
        <v>431</v>
      </c>
      <c r="C119" s="56" t="s">
        <v>430</v>
      </c>
      <c r="D119" s="56" t="s">
        <v>429</v>
      </c>
      <c r="E119" s="56" t="s">
        <v>179</v>
      </c>
      <c r="F119" s="56" t="s">
        <v>3</v>
      </c>
      <c r="G119" s="55">
        <v>2488</v>
      </c>
      <c r="H119" s="55">
        <v>2488</v>
      </c>
      <c r="I119" s="55">
        <v>622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f t="shared" si="1"/>
        <v>5598</v>
      </c>
    </row>
    <row r="120" spans="1:15" ht="15.75" customHeight="1">
      <c r="A120" s="116"/>
      <c r="B120" s="118"/>
      <c r="C120" s="53" t="s">
        <v>430</v>
      </c>
      <c r="D120" s="53" t="s">
        <v>429</v>
      </c>
      <c r="E120" s="53" t="s">
        <v>178</v>
      </c>
      <c r="F120" s="53" t="s">
        <v>3</v>
      </c>
      <c r="G120" s="52">
        <v>85.460000000000008</v>
      </c>
      <c r="H120" s="52">
        <v>62.56</v>
      </c>
      <c r="I120" s="52">
        <v>7.5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f t="shared" si="1"/>
        <v>155.52000000000001</v>
      </c>
    </row>
    <row r="121" spans="1:15" ht="15.75" customHeight="1">
      <c r="A121" s="116"/>
      <c r="B121" s="118"/>
      <c r="C121" s="53" t="s">
        <v>430</v>
      </c>
      <c r="D121" s="53" t="s">
        <v>429</v>
      </c>
      <c r="E121" s="53" t="s">
        <v>177</v>
      </c>
      <c r="F121" s="53" t="s">
        <v>3</v>
      </c>
      <c r="G121" s="52">
        <v>9.3000000000000007</v>
      </c>
      <c r="H121" s="52">
        <v>6.92</v>
      </c>
      <c r="I121" s="52">
        <v>0.82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f t="shared" si="1"/>
        <v>17.04</v>
      </c>
    </row>
    <row r="122" spans="1:15" s="54" customFormat="1" ht="15.75" customHeight="1">
      <c r="A122" s="116">
        <v>39</v>
      </c>
      <c r="B122" s="118" t="s">
        <v>428</v>
      </c>
      <c r="C122" s="56" t="s">
        <v>427</v>
      </c>
      <c r="D122" s="56" t="s">
        <v>426</v>
      </c>
      <c r="E122" s="56" t="s">
        <v>179</v>
      </c>
      <c r="F122" s="56" t="s">
        <v>3</v>
      </c>
      <c r="G122" s="55">
        <v>1036</v>
      </c>
      <c r="H122" s="55">
        <v>1036</v>
      </c>
      <c r="I122" s="55">
        <v>259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f t="shared" si="1"/>
        <v>2331</v>
      </c>
    </row>
    <row r="123" spans="1:15" ht="15.75" customHeight="1">
      <c r="A123" s="116"/>
      <c r="B123" s="118"/>
      <c r="C123" s="53" t="s">
        <v>427</v>
      </c>
      <c r="D123" s="53" t="s">
        <v>426</v>
      </c>
      <c r="E123" s="53" t="s">
        <v>178</v>
      </c>
      <c r="F123" s="53" t="s">
        <v>3</v>
      </c>
      <c r="G123" s="52">
        <v>35.58</v>
      </c>
      <c r="H123" s="52">
        <v>26.049999999999997</v>
      </c>
      <c r="I123" s="52">
        <v>3.13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f t="shared" si="1"/>
        <v>64.759999999999991</v>
      </c>
    </row>
    <row r="124" spans="1:15" ht="15.75" customHeight="1">
      <c r="A124" s="116"/>
      <c r="B124" s="118"/>
      <c r="C124" s="53" t="s">
        <v>427</v>
      </c>
      <c r="D124" s="53" t="s">
        <v>426</v>
      </c>
      <c r="E124" s="53" t="s">
        <v>177</v>
      </c>
      <c r="F124" s="53" t="s">
        <v>3</v>
      </c>
      <c r="G124" s="52">
        <v>3.87</v>
      </c>
      <c r="H124" s="52">
        <v>2.87</v>
      </c>
      <c r="I124" s="52">
        <v>0.33999999999999997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f t="shared" si="1"/>
        <v>7.08</v>
      </c>
    </row>
    <row r="125" spans="1:15" s="54" customFormat="1" ht="15.75" customHeight="1">
      <c r="A125" s="116">
        <v>40</v>
      </c>
      <c r="B125" s="118" t="s">
        <v>425</v>
      </c>
      <c r="C125" s="56" t="s">
        <v>424</v>
      </c>
      <c r="D125" s="56" t="s">
        <v>423</v>
      </c>
      <c r="E125" s="56" t="s">
        <v>179</v>
      </c>
      <c r="F125" s="56" t="s">
        <v>3</v>
      </c>
      <c r="G125" s="55">
        <v>1508</v>
      </c>
      <c r="H125" s="55">
        <v>1508</v>
      </c>
      <c r="I125" s="55">
        <v>377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f t="shared" si="1"/>
        <v>3393</v>
      </c>
    </row>
    <row r="126" spans="1:15" ht="15.75" customHeight="1">
      <c r="A126" s="116"/>
      <c r="B126" s="118"/>
      <c r="C126" s="53" t="s">
        <v>424</v>
      </c>
      <c r="D126" s="53" t="s">
        <v>423</v>
      </c>
      <c r="E126" s="53" t="s">
        <v>178</v>
      </c>
      <c r="F126" s="53" t="s">
        <v>3</v>
      </c>
      <c r="G126" s="52">
        <v>52.900000000000006</v>
      </c>
      <c r="H126" s="52">
        <v>38.07</v>
      </c>
      <c r="I126" s="52">
        <v>5.31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f t="shared" si="1"/>
        <v>96.28</v>
      </c>
    </row>
    <row r="127" spans="1:15" ht="15.75" customHeight="1">
      <c r="A127" s="116"/>
      <c r="B127" s="118"/>
      <c r="C127" s="53" t="s">
        <v>424</v>
      </c>
      <c r="D127" s="53" t="s">
        <v>423</v>
      </c>
      <c r="E127" s="53" t="s">
        <v>177</v>
      </c>
      <c r="F127" s="53" t="s">
        <v>3</v>
      </c>
      <c r="G127" s="52">
        <v>5.64</v>
      </c>
      <c r="H127" s="52">
        <v>4.1899999999999995</v>
      </c>
      <c r="I127" s="52">
        <v>0.58000000000000007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f t="shared" si="1"/>
        <v>10.409999999999998</v>
      </c>
    </row>
    <row r="128" spans="1:15" s="54" customFormat="1" ht="15.75" customHeight="1">
      <c r="A128" s="116">
        <v>41</v>
      </c>
      <c r="B128" s="118" t="s">
        <v>422</v>
      </c>
      <c r="C128" s="56" t="s">
        <v>421</v>
      </c>
      <c r="D128" s="56" t="s">
        <v>420</v>
      </c>
      <c r="E128" s="56" t="s">
        <v>179</v>
      </c>
      <c r="F128" s="56" t="s">
        <v>3</v>
      </c>
      <c r="G128" s="55">
        <v>8764</v>
      </c>
      <c r="H128" s="55">
        <v>8764</v>
      </c>
      <c r="I128" s="55">
        <v>8764</v>
      </c>
      <c r="J128" s="55">
        <v>8764</v>
      </c>
      <c r="K128" s="55">
        <v>8764</v>
      </c>
      <c r="L128" s="55">
        <v>8764</v>
      </c>
      <c r="M128" s="55">
        <v>8764</v>
      </c>
      <c r="N128" s="55">
        <v>2191</v>
      </c>
      <c r="O128" s="55">
        <f t="shared" si="1"/>
        <v>63539</v>
      </c>
    </row>
    <row r="129" spans="1:15" ht="15.75" customHeight="1">
      <c r="A129" s="116"/>
      <c r="B129" s="118"/>
      <c r="C129" s="53" t="s">
        <v>421</v>
      </c>
      <c r="D129" s="53" t="s">
        <v>420</v>
      </c>
      <c r="E129" s="53" t="s">
        <v>178</v>
      </c>
      <c r="F129" s="53" t="s">
        <v>3</v>
      </c>
      <c r="G129" s="52">
        <v>1083.81</v>
      </c>
      <c r="H129" s="52">
        <v>1231.2</v>
      </c>
      <c r="I129" s="52">
        <v>1031.57</v>
      </c>
      <c r="J129" s="52">
        <v>826.71</v>
      </c>
      <c r="K129" s="52">
        <v>624.73</v>
      </c>
      <c r="L129" s="52">
        <v>423.03</v>
      </c>
      <c r="M129" s="52">
        <v>222.17000000000002</v>
      </c>
      <c r="N129" s="52">
        <v>30.849999999999998</v>
      </c>
      <c r="O129" s="52">
        <f t="shared" si="1"/>
        <v>5474.0700000000006</v>
      </c>
    </row>
    <row r="130" spans="1:15" ht="15.75" customHeight="1">
      <c r="A130" s="116"/>
      <c r="B130" s="118"/>
      <c r="C130" s="53" t="s">
        <v>421</v>
      </c>
      <c r="D130" s="53" t="s">
        <v>420</v>
      </c>
      <c r="E130" s="53" t="s">
        <v>177</v>
      </c>
      <c r="F130" s="53" t="s">
        <v>3</v>
      </c>
      <c r="G130" s="52">
        <v>115.85</v>
      </c>
      <c r="H130" s="52">
        <v>135.41</v>
      </c>
      <c r="I130" s="52">
        <v>113.44999999999999</v>
      </c>
      <c r="J130" s="52">
        <v>90.929999999999993</v>
      </c>
      <c r="K130" s="52">
        <v>68.710000000000008</v>
      </c>
      <c r="L130" s="52">
        <v>46.519999999999996</v>
      </c>
      <c r="M130" s="52">
        <v>24.44</v>
      </c>
      <c r="N130" s="52">
        <v>3.3899999999999997</v>
      </c>
      <c r="O130" s="52">
        <f t="shared" si="1"/>
        <v>598.70000000000005</v>
      </c>
    </row>
    <row r="131" spans="1:15" s="54" customFormat="1">
      <c r="A131" s="116">
        <v>42</v>
      </c>
      <c r="B131" s="118" t="s">
        <v>419</v>
      </c>
      <c r="C131" s="56" t="s">
        <v>418</v>
      </c>
      <c r="D131" s="56" t="s">
        <v>417</v>
      </c>
      <c r="E131" s="56" t="s">
        <v>179</v>
      </c>
      <c r="F131" s="56" t="s">
        <v>3</v>
      </c>
      <c r="G131" s="55">
        <v>34288</v>
      </c>
      <c r="H131" s="55">
        <v>34288</v>
      </c>
      <c r="I131" s="55">
        <v>34288</v>
      </c>
      <c r="J131" s="55">
        <v>34288</v>
      </c>
      <c r="K131" s="55">
        <v>34288</v>
      </c>
      <c r="L131" s="55">
        <v>34288</v>
      </c>
      <c r="M131" s="55">
        <v>34288</v>
      </c>
      <c r="N131" s="55">
        <v>522892</v>
      </c>
      <c r="O131" s="55">
        <f t="shared" si="1"/>
        <v>762908</v>
      </c>
    </row>
    <row r="132" spans="1:15">
      <c r="A132" s="116"/>
      <c r="B132" s="118"/>
      <c r="C132" s="53" t="s">
        <v>418</v>
      </c>
      <c r="D132" s="53" t="s">
        <v>417</v>
      </c>
      <c r="E132" s="53" t="s">
        <v>178</v>
      </c>
      <c r="F132" s="53" t="s">
        <v>3</v>
      </c>
      <c r="G132" s="52">
        <v>13352.59</v>
      </c>
      <c r="H132" s="52">
        <v>16669.79</v>
      </c>
      <c r="I132" s="52">
        <v>15921.27</v>
      </c>
      <c r="J132" s="52">
        <v>15087.230000000001</v>
      </c>
      <c r="K132" s="52">
        <v>14297.02</v>
      </c>
      <c r="L132" s="52">
        <v>13507.93</v>
      </c>
      <c r="M132" s="52">
        <v>12754.550000000001</v>
      </c>
      <c r="N132" s="52">
        <v>96112.579999999987</v>
      </c>
      <c r="O132" s="52">
        <f t="shared" si="1"/>
        <v>197702.96000000002</v>
      </c>
    </row>
    <row r="133" spans="1:15">
      <c r="A133" s="116"/>
      <c r="B133" s="118"/>
      <c r="C133" s="53" t="s">
        <v>418</v>
      </c>
      <c r="D133" s="53" t="s">
        <v>417</v>
      </c>
      <c r="E133" s="53" t="s">
        <v>177</v>
      </c>
      <c r="F133" s="53" t="s">
        <v>3</v>
      </c>
      <c r="G133" s="52">
        <v>1428.3000000000002</v>
      </c>
      <c r="H133" s="52">
        <v>1833.46</v>
      </c>
      <c r="I133" s="52">
        <v>1751.13</v>
      </c>
      <c r="J133" s="52">
        <v>1659.3899999999999</v>
      </c>
      <c r="K133" s="52">
        <v>1572.4800000000002</v>
      </c>
      <c r="L133" s="52">
        <v>1485.69</v>
      </c>
      <c r="M133" s="52">
        <v>1402.8200000000002</v>
      </c>
      <c r="N133" s="52">
        <v>10571.129999999996</v>
      </c>
      <c r="O133" s="52">
        <f t="shared" si="1"/>
        <v>21704.399999999994</v>
      </c>
    </row>
    <row r="134" spans="1:15" s="54" customFormat="1">
      <c r="A134" s="116">
        <v>43</v>
      </c>
      <c r="B134" s="118" t="s">
        <v>416</v>
      </c>
      <c r="C134" s="56" t="s">
        <v>415</v>
      </c>
      <c r="D134" s="56" t="s">
        <v>414</v>
      </c>
      <c r="E134" s="56" t="s">
        <v>179</v>
      </c>
      <c r="F134" s="56" t="s">
        <v>3</v>
      </c>
      <c r="G134" s="55">
        <v>20256</v>
      </c>
      <c r="H134" s="55">
        <v>20256</v>
      </c>
      <c r="I134" s="55">
        <v>20256</v>
      </c>
      <c r="J134" s="55">
        <v>20256</v>
      </c>
      <c r="K134" s="55">
        <v>20256</v>
      </c>
      <c r="L134" s="55">
        <v>20256</v>
      </c>
      <c r="M134" s="55">
        <v>20256</v>
      </c>
      <c r="N134" s="55">
        <v>106344</v>
      </c>
      <c r="O134" s="55">
        <f t="shared" si="1"/>
        <v>248136</v>
      </c>
    </row>
    <row r="135" spans="1:15">
      <c r="A135" s="116"/>
      <c r="B135" s="118"/>
      <c r="C135" s="53" t="s">
        <v>415</v>
      </c>
      <c r="D135" s="53" t="s">
        <v>414</v>
      </c>
      <c r="E135" s="53" t="s">
        <v>178</v>
      </c>
      <c r="F135" s="53" t="s">
        <v>3</v>
      </c>
      <c r="G135" s="52">
        <v>4299.3999999999996</v>
      </c>
      <c r="H135" s="52">
        <v>5179.7199999999993</v>
      </c>
      <c r="I135" s="52">
        <v>4724.7199999999993</v>
      </c>
      <c r="J135" s="52">
        <v>4244.8200000000006</v>
      </c>
      <c r="K135" s="52">
        <v>3778</v>
      </c>
      <c r="L135" s="52">
        <v>3311.8199999999997</v>
      </c>
      <c r="M135" s="52">
        <v>2853.9700000000003</v>
      </c>
      <c r="N135" s="52">
        <v>7297.0000000000009</v>
      </c>
      <c r="O135" s="52">
        <f t="shared" si="1"/>
        <v>35689.450000000004</v>
      </c>
    </row>
    <row r="136" spans="1:15">
      <c r="A136" s="116"/>
      <c r="B136" s="118"/>
      <c r="C136" s="53" t="s">
        <v>415</v>
      </c>
      <c r="D136" s="53" t="s">
        <v>414</v>
      </c>
      <c r="E136" s="53" t="s">
        <v>177</v>
      </c>
      <c r="F136" s="53" t="s">
        <v>3</v>
      </c>
      <c r="G136" s="52">
        <v>459.78</v>
      </c>
      <c r="H136" s="52">
        <v>569.70000000000005</v>
      </c>
      <c r="I136" s="52">
        <v>519.65</v>
      </c>
      <c r="J136" s="52">
        <v>466.87</v>
      </c>
      <c r="K136" s="52">
        <v>415.53</v>
      </c>
      <c r="L136" s="52">
        <v>364.26</v>
      </c>
      <c r="M136" s="52">
        <v>313.89999999999998</v>
      </c>
      <c r="N136" s="52">
        <v>802.58</v>
      </c>
      <c r="O136" s="52">
        <f t="shared" ref="O136:O199" si="2">SUM(G136:N136)</f>
        <v>3912.27</v>
      </c>
    </row>
    <row r="137" spans="1:15" s="54" customFormat="1">
      <c r="A137" s="121">
        <v>44</v>
      </c>
      <c r="B137" s="118" t="s">
        <v>413</v>
      </c>
      <c r="C137" s="56" t="s">
        <v>412</v>
      </c>
      <c r="D137" s="56" t="s">
        <v>411</v>
      </c>
      <c r="E137" s="56" t="s">
        <v>179</v>
      </c>
      <c r="F137" s="56" t="s">
        <v>3</v>
      </c>
      <c r="G137" s="55">
        <v>9220</v>
      </c>
      <c r="H137" s="55">
        <v>9220</v>
      </c>
      <c r="I137" s="55">
        <v>9220</v>
      </c>
      <c r="J137" s="55">
        <v>9220</v>
      </c>
      <c r="K137" s="55">
        <v>9220</v>
      </c>
      <c r="L137" s="55">
        <v>9220</v>
      </c>
      <c r="M137" s="55">
        <v>9220</v>
      </c>
      <c r="N137" s="55">
        <v>4610</v>
      </c>
      <c r="O137" s="55">
        <f t="shared" si="2"/>
        <v>69150</v>
      </c>
    </row>
    <row r="138" spans="1:15">
      <c r="A138" s="121"/>
      <c r="B138" s="118"/>
      <c r="C138" s="53" t="s">
        <v>412</v>
      </c>
      <c r="D138" s="53" t="s">
        <v>411</v>
      </c>
      <c r="E138" s="53" t="s">
        <v>178</v>
      </c>
      <c r="F138" s="53" t="s">
        <v>3</v>
      </c>
      <c r="G138" s="52">
        <v>1142.25</v>
      </c>
      <c r="H138" s="52">
        <v>1348.3799999999999</v>
      </c>
      <c r="I138" s="52">
        <v>1138.52</v>
      </c>
      <c r="J138" s="52">
        <v>922.83</v>
      </c>
      <c r="K138" s="52">
        <v>710.34999999999991</v>
      </c>
      <c r="L138" s="52">
        <v>498.18</v>
      </c>
      <c r="M138" s="52">
        <v>286.99</v>
      </c>
      <c r="N138" s="52">
        <v>65.78</v>
      </c>
      <c r="O138" s="52">
        <f t="shared" si="2"/>
        <v>6113.28</v>
      </c>
    </row>
    <row r="139" spans="1:15">
      <c r="A139" s="121"/>
      <c r="B139" s="118"/>
      <c r="C139" s="53" t="s">
        <v>412</v>
      </c>
      <c r="D139" s="53" t="s">
        <v>411</v>
      </c>
      <c r="E139" s="53" t="s">
        <v>177</v>
      </c>
      <c r="F139" s="53" t="s">
        <v>3</v>
      </c>
      <c r="G139" s="52">
        <v>126.25</v>
      </c>
      <c r="H139" s="52">
        <v>148.30000000000001</v>
      </c>
      <c r="I139" s="52">
        <v>125.22</v>
      </c>
      <c r="J139" s="52">
        <v>101.51</v>
      </c>
      <c r="K139" s="52">
        <v>78.14</v>
      </c>
      <c r="L139" s="52">
        <v>54.81</v>
      </c>
      <c r="M139" s="52">
        <v>31.57</v>
      </c>
      <c r="N139" s="52">
        <v>7.2299999999999995</v>
      </c>
      <c r="O139" s="52">
        <f t="shared" si="2"/>
        <v>673.03000000000009</v>
      </c>
    </row>
    <row r="140" spans="1:15" s="54" customFormat="1">
      <c r="A140" s="116">
        <v>45</v>
      </c>
      <c r="B140" s="118" t="s">
        <v>410</v>
      </c>
      <c r="C140" s="56" t="s">
        <v>409</v>
      </c>
      <c r="D140" s="56" t="s">
        <v>408</v>
      </c>
      <c r="E140" s="56" t="s">
        <v>179</v>
      </c>
      <c r="F140" s="56" t="s">
        <v>3</v>
      </c>
      <c r="G140" s="55">
        <v>16412</v>
      </c>
      <c r="H140" s="55">
        <v>16412</v>
      </c>
      <c r="I140" s="55">
        <v>16412</v>
      </c>
      <c r="J140" s="55">
        <v>16412</v>
      </c>
      <c r="K140" s="55">
        <v>16412</v>
      </c>
      <c r="L140" s="55">
        <v>16412</v>
      </c>
      <c r="M140" s="55">
        <v>16412</v>
      </c>
      <c r="N140" s="55">
        <v>90266</v>
      </c>
      <c r="O140" s="55">
        <f t="shared" si="2"/>
        <v>205150</v>
      </c>
    </row>
    <row r="141" spans="1:15">
      <c r="A141" s="116"/>
      <c r="B141" s="118"/>
      <c r="C141" s="53" t="s">
        <v>409</v>
      </c>
      <c r="D141" s="53" t="s">
        <v>408</v>
      </c>
      <c r="E141" s="53" t="s">
        <v>178</v>
      </c>
      <c r="F141" s="53" t="s">
        <v>3</v>
      </c>
      <c r="G141" s="52">
        <v>3445.4700000000003</v>
      </c>
      <c r="H141" s="52">
        <v>4291.32</v>
      </c>
      <c r="I141" s="52">
        <v>3922.9399999999996</v>
      </c>
      <c r="J141" s="52">
        <v>3533.8199999999997</v>
      </c>
      <c r="K141" s="52">
        <v>3155.6000000000004</v>
      </c>
      <c r="L141" s="52">
        <v>2777.89</v>
      </c>
      <c r="M141" s="52">
        <v>2407.17</v>
      </c>
      <c r="N141" s="52">
        <v>6452.3699999999981</v>
      </c>
      <c r="O141" s="52">
        <f t="shared" si="2"/>
        <v>29986.579999999998</v>
      </c>
    </row>
    <row r="142" spans="1:15">
      <c r="A142" s="116"/>
      <c r="B142" s="118"/>
      <c r="C142" s="53" t="s">
        <v>409</v>
      </c>
      <c r="D142" s="53" t="s">
        <v>408</v>
      </c>
      <c r="E142" s="53" t="s">
        <v>177</v>
      </c>
      <c r="F142" s="53" t="s">
        <v>3</v>
      </c>
      <c r="G142" s="52">
        <v>380.29</v>
      </c>
      <c r="H142" s="52">
        <v>471.99</v>
      </c>
      <c r="I142" s="52">
        <v>431.48</v>
      </c>
      <c r="J142" s="52">
        <v>388.67</v>
      </c>
      <c r="K142" s="52">
        <v>347.07</v>
      </c>
      <c r="L142" s="52">
        <v>305.52999999999997</v>
      </c>
      <c r="M142" s="52">
        <v>264.76000000000005</v>
      </c>
      <c r="N142" s="52">
        <v>709.68000000000006</v>
      </c>
      <c r="O142" s="52">
        <f t="shared" si="2"/>
        <v>3299.4700000000003</v>
      </c>
    </row>
    <row r="143" spans="1:15" s="54" customFormat="1">
      <c r="A143" s="116">
        <v>46</v>
      </c>
      <c r="B143" s="118" t="s">
        <v>407</v>
      </c>
      <c r="C143" s="56" t="s">
        <v>406</v>
      </c>
      <c r="D143" s="56" t="s">
        <v>405</v>
      </c>
      <c r="E143" s="56" t="s">
        <v>179</v>
      </c>
      <c r="F143" s="56" t="s">
        <v>3</v>
      </c>
      <c r="G143" s="55">
        <v>25332</v>
      </c>
      <c r="H143" s="55">
        <v>25332</v>
      </c>
      <c r="I143" s="55">
        <v>25332</v>
      </c>
      <c r="J143" s="55">
        <v>25332</v>
      </c>
      <c r="K143" s="55">
        <v>25332</v>
      </c>
      <c r="L143" s="55">
        <v>25332</v>
      </c>
      <c r="M143" s="55">
        <v>25332</v>
      </c>
      <c r="N143" s="55">
        <v>12666</v>
      </c>
      <c r="O143" s="55">
        <f t="shared" si="2"/>
        <v>189990</v>
      </c>
    </row>
    <row r="144" spans="1:15">
      <c r="A144" s="116"/>
      <c r="B144" s="118"/>
      <c r="C144" s="53" t="s">
        <v>406</v>
      </c>
      <c r="D144" s="53" t="s">
        <v>405</v>
      </c>
      <c r="E144" s="53" t="s">
        <v>178</v>
      </c>
      <c r="F144" s="53" t="s">
        <v>3</v>
      </c>
      <c r="G144" s="52">
        <v>3094.87</v>
      </c>
      <c r="H144" s="52">
        <v>3704.6899999999996</v>
      </c>
      <c r="I144" s="52">
        <v>3128.08</v>
      </c>
      <c r="J144" s="52">
        <v>2535.5200000000004</v>
      </c>
      <c r="K144" s="52">
        <v>1951.71</v>
      </c>
      <c r="L144" s="52">
        <v>1368.72</v>
      </c>
      <c r="M144" s="52">
        <v>788.51</v>
      </c>
      <c r="N144" s="52">
        <v>192.73999999999998</v>
      </c>
      <c r="O144" s="52">
        <f t="shared" si="2"/>
        <v>16764.84</v>
      </c>
    </row>
    <row r="145" spans="1:15">
      <c r="A145" s="116"/>
      <c r="B145" s="118"/>
      <c r="C145" s="53" t="s">
        <v>406</v>
      </c>
      <c r="D145" s="53" t="s">
        <v>405</v>
      </c>
      <c r="E145" s="53" t="s">
        <v>177</v>
      </c>
      <c r="F145" s="53" t="s">
        <v>3</v>
      </c>
      <c r="G145" s="52">
        <v>346.86</v>
      </c>
      <c r="H145" s="52">
        <v>407.48</v>
      </c>
      <c r="I145" s="52">
        <v>344.06</v>
      </c>
      <c r="J145" s="52">
        <v>278.88</v>
      </c>
      <c r="K145" s="52">
        <v>214.68</v>
      </c>
      <c r="L145" s="52">
        <v>150.54</v>
      </c>
      <c r="M145" s="52">
        <v>86.720000000000013</v>
      </c>
      <c r="N145" s="52">
        <v>21.199999999999996</v>
      </c>
      <c r="O145" s="52">
        <f t="shared" si="2"/>
        <v>1850.4200000000003</v>
      </c>
    </row>
    <row r="146" spans="1:15" s="54" customFormat="1">
      <c r="A146" s="116">
        <v>47</v>
      </c>
      <c r="B146" s="118" t="s">
        <v>404</v>
      </c>
      <c r="C146" s="56" t="s">
        <v>403</v>
      </c>
      <c r="D146" s="56" t="s">
        <v>402</v>
      </c>
      <c r="E146" s="56" t="s">
        <v>179</v>
      </c>
      <c r="F146" s="56" t="s">
        <v>3</v>
      </c>
      <c r="G146" s="55">
        <v>11400</v>
      </c>
      <c r="H146" s="55">
        <v>11400</v>
      </c>
      <c r="I146" s="55">
        <v>11400</v>
      </c>
      <c r="J146" s="55">
        <v>11400</v>
      </c>
      <c r="K146" s="55">
        <v>11400</v>
      </c>
      <c r="L146" s="55">
        <v>11400</v>
      </c>
      <c r="M146" s="55">
        <v>11400</v>
      </c>
      <c r="N146" s="55">
        <v>5700</v>
      </c>
      <c r="O146" s="55">
        <f t="shared" si="2"/>
        <v>85500</v>
      </c>
    </row>
    <row r="147" spans="1:15">
      <c r="A147" s="116"/>
      <c r="B147" s="118"/>
      <c r="C147" s="53" t="s">
        <v>403</v>
      </c>
      <c r="D147" s="53" t="s">
        <v>402</v>
      </c>
      <c r="E147" s="53" t="s">
        <v>178</v>
      </c>
      <c r="F147" s="53" t="s">
        <v>3</v>
      </c>
      <c r="G147" s="52">
        <v>1392.77</v>
      </c>
      <c r="H147" s="52">
        <v>1667.1999999999998</v>
      </c>
      <c r="I147" s="52">
        <v>1407.73</v>
      </c>
      <c r="J147" s="52">
        <v>1141.04</v>
      </c>
      <c r="K147" s="52">
        <v>878.31</v>
      </c>
      <c r="L147" s="52">
        <v>615.95000000000005</v>
      </c>
      <c r="M147" s="52">
        <v>354.86</v>
      </c>
      <c r="N147" s="52">
        <v>86.740000000000009</v>
      </c>
      <c r="O147" s="52">
        <f t="shared" si="2"/>
        <v>7544.5999999999985</v>
      </c>
    </row>
    <row r="148" spans="1:15">
      <c r="A148" s="116"/>
      <c r="B148" s="118"/>
      <c r="C148" s="53" t="s">
        <v>403</v>
      </c>
      <c r="D148" s="53" t="s">
        <v>402</v>
      </c>
      <c r="E148" s="53" t="s">
        <v>177</v>
      </c>
      <c r="F148" s="53" t="s">
        <v>3</v>
      </c>
      <c r="G148" s="52">
        <v>156.1</v>
      </c>
      <c r="H148" s="52">
        <v>183.38</v>
      </c>
      <c r="I148" s="52">
        <v>154.83999999999997</v>
      </c>
      <c r="J148" s="52">
        <v>125.51</v>
      </c>
      <c r="K148" s="52">
        <v>96.6</v>
      </c>
      <c r="L148" s="52">
        <v>67.759999999999991</v>
      </c>
      <c r="M148" s="52">
        <v>39.03</v>
      </c>
      <c r="N148" s="52">
        <v>9.5500000000000007</v>
      </c>
      <c r="O148" s="52">
        <f t="shared" si="2"/>
        <v>832.77</v>
      </c>
    </row>
    <row r="149" spans="1:15" s="54" customFormat="1" ht="15.75" customHeight="1">
      <c r="A149" s="116">
        <v>48</v>
      </c>
      <c r="B149" s="118" t="s">
        <v>401</v>
      </c>
      <c r="C149" s="56" t="s">
        <v>400</v>
      </c>
      <c r="D149" s="56" t="s">
        <v>399</v>
      </c>
      <c r="E149" s="56" t="s">
        <v>179</v>
      </c>
      <c r="F149" s="56" t="s">
        <v>3</v>
      </c>
      <c r="G149" s="55">
        <v>12216</v>
      </c>
      <c r="H149" s="55">
        <v>12216</v>
      </c>
      <c r="I149" s="55">
        <v>12216</v>
      </c>
      <c r="J149" s="55">
        <v>12216</v>
      </c>
      <c r="K149" s="55">
        <v>12216</v>
      </c>
      <c r="L149" s="55">
        <v>12216</v>
      </c>
      <c r="M149" s="55">
        <v>12216</v>
      </c>
      <c r="N149" s="55">
        <v>67188</v>
      </c>
      <c r="O149" s="55">
        <f t="shared" si="2"/>
        <v>152700</v>
      </c>
    </row>
    <row r="150" spans="1:15" ht="15.75" customHeight="1">
      <c r="A150" s="116"/>
      <c r="B150" s="118"/>
      <c r="C150" s="53" t="s">
        <v>400</v>
      </c>
      <c r="D150" s="53" t="s">
        <v>399</v>
      </c>
      <c r="E150" s="53" t="s">
        <v>178</v>
      </c>
      <c r="F150" s="53" t="s">
        <v>3</v>
      </c>
      <c r="G150" s="52">
        <v>2526.0700000000002</v>
      </c>
      <c r="H150" s="52">
        <v>3194.1600000000003</v>
      </c>
      <c r="I150" s="52">
        <v>2919.96</v>
      </c>
      <c r="J150" s="52">
        <v>2630.35</v>
      </c>
      <c r="K150" s="52">
        <v>2348.7999999999997</v>
      </c>
      <c r="L150" s="52">
        <v>2067.6800000000003</v>
      </c>
      <c r="M150" s="52">
        <v>1791.7399999999998</v>
      </c>
      <c r="N150" s="52">
        <v>4802.7299999999996</v>
      </c>
      <c r="O150" s="52">
        <f t="shared" si="2"/>
        <v>22281.49</v>
      </c>
    </row>
    <row r="151" spans="1:15" ht="15.75" customHeight="1">
      <c r="A151" s="116"/>
      <c r="B151" s="118"/>
      <c r="C151" s="53" t="s">
        <v>400</v>
      </c>
      <c r="D151" s="53" t="s">
        <v>399</v>
      </c>
      <c r="E151" s="53" t="s">
        <v>177</v>
      </c>
      <c r="F151" s="53" t="s">
        <v>3</v>
      </c>
      <c r="G151" s="52">
        <v>283.07</v>
      </c>
      <c r="H151" s="52">
        <v>351.31</v>
      </c>
      <c r="I151" s="52">
        <v>321.15999999999997</v>
      </c>
      <c r="J151" s="52">
        <v>289.31</v>
      </c>
      <c r="K151" s="52">
        <v>258.33000000000004</v>
      </c>
      <c r="L151" s="52">
        <v>227.42</v>
      </c>
      <c r="M151" s="52">
        <v>197.07</v>
      </c>
      <c r="N151" s="52">
        <v>528.24999999999989</v>
      </c>
      <c r="O151" s="52">
        <f t="shared" si="2"/>
        <v>2455.9199999999996</v>
      </c>
    </row>
    <row r="152" spans="1:15" s="54" customFormat="1" ht="15.75" customHeight="1">
      <c r="A152" s="116">
        <v>49</v>
      </c>
      <c r="B152" s="118" t="s">
        <v>398</v>
      </c>
      <c r="C152" s="56" t="s">
        <v>397</v>
      </c>
      <c r="D152" s="56" t="s">
        <v>396</v>
      </c>
      <c r="E152" s="56" t="s">
        <v>179</v>
      </c>
      <c r="F152" s="56" t="s">
        <v>3</v>
      </c>
      <c r="G152" s="55">
        <v>9904</v>
      </c>
      <c r="H152" s="55">
        <v>9904</v>
      </c>
      <c r="I152" s="55">
        <v>9904</v>
      </c>
      <c r="J152" s="55">
        <v>9904</v>
      </c>
      <c r="K152" s="55">
        <v>4952</v>
      </c>
      <c r="L152" s="55">
        <v>0</v>
      </c>
      <c r="M152" s="55">
        <v>0</v>
      </c>
      <c r="N152" s="55">
        <v>0</v>
      </c>
      <c r="O152" s="55">
        <f t="shared" si="2"/>
        <v>44568</v>
      </c>
    </row>
    <row r="153" spans="1:15" ht="15.75" customHeight="1">
      <c r="A153" s="116"/>
      <c r="B153" s="118"/>
      <c r="C153" s="53" t="s">
        <v>397</v>
      </c>
      <c r="D153" s="53" t="s">
        <v>396</v>
      </c>
      <c r="E153" s="53" t="s">
        <v>178</v>
      </c>
      <c r="F153" s="53" t="s">
        <v>3</v>
      </c>
      <c r="G153" s="52">
        <v>708.88</v>
      </c>
      <c r="H153" s="52">
        <v>763.68</v>
      </c>
      <c r="I153" s="52">
        <v>536.37</v>
      </c>
      <c r="J153" s="52">
        <v>306.57000000000005</v>
      </c>
      <c r="K153" s="52">
        <v>80.050000000000011</v>
      </c>
      <c r="L153" s="52">
        <v>0</v>
      </c>
      <c r="M153" s="52">
        <v>0</v>
      </c>
      <c r="N153" s="52">
        <v>0</v>
      </c>
      <c r="O153" s="52">
        <f t="shared" si="2"/>
        <v>2395.5500000000002</v>
      </c>
    </row>
    <row r="154" spans="1:15" ht="15.75" customHeight="1">
      <c r="A154" s="116"/>
      <c r="B154" s="118"/>
      <c r="C154" s="53" t="s">
        <v>397</v>
      </c>
      <c r="D154" s="53" t="s">
        <v>396</v>
      </c>
      <c r="E154" s="53" t="s">
        <v>177</v>
      </c>
      <c r="F154" s="53" t="s">
        <v>3</v>
      </c>
      <c r="G154" s="52">
        <v>79.289999999999992</v>
      </c>
      <c r="H154" s="52">
        <v>84</v>
      </c>
      <c r="I154" s="52">
        <v>58.980000000000004</v>
      </c>
      <c r="J154" s="52">
        <v>33.729999999999997</v>
      </c>
      <c r="K154" s="52">
        <v>8.8099999999999987</v>
      </c>
      <c r="L154" s="52">
        <v>0</v>
      </c>
      <c r="M154" s="52">
        <v>0</v>
      </c>
      <c r="N154" s="52">
        <v>0</v>
      </c>
      <c r="O154" s="52">
        <f t="shared" si="2"/>
        <v>264.80999999999995</v>
      </c>
    </row>
    <row r="155" spans="1:15" s="54" customFormat="1" ht="15.75" customHeight="1">
      <c r="A155" s="116">
        <v>50</v>
      </c>
      <c r="B155" s="118" t="s">
        <v>395</v>
      </c>
      <c r="C155" s="56" t="s">
        <v>394</v>
      </c>
      <c r="D155" s="56" t="s">
        <v>393</v>
      </c>
      <c r="E155" s="56" t="s">
        <v>179</v>
      </c>
      <c r="F155" s="56" t="s">
        <v>3</v>
      </c>
      <c r="G155" s="55">
        <v>12672</v>
      </c>
      <c r="H155" s="55">
        <v>12672</v>
      </c>
      <c r="I155" s="55">
        <v>12672</v>
      </c>
      <c r="J155" s="55">
        <v>12672</v>
      </c>
      <c r="K155" s="55">
        <v>12672</v>
      </c>
      <c r="L155" s="55">
        <v>12672</v>
      </c>
      <c r="M155" s="55">
        <v>12672</v>
      </c>
      <c r="N155" s="55">
        <v>6336</v>
      </c>
      <c r="O155" s="55">
        <f t="shared" si="2"/>
        <v>95040</v>
      </c>
    </row>
    <row r="156" spans="1:15" ht="15.75" customHeight="1">
      <c r="A156" s="116"/>
      <c r="B156" s="118"/>
      <c r="C156" s="53" t="s">
        <v>394</v>
      </c>
      <c r="D156" s="53" t="s">
        <v>393</v>
      </c>
      <c r="E156" s="53" t="s">
        <v>178</v>
      </c>
      <c r="F156" s="53" t="s">
        <v>3</v>
      </c>
      <c r="G156" s="52">
        <v>1550.15</v>
      </c>
      <c r="H156" s="52">
        <v>1853.24</v>
      </c>
      <c r="I156" s="52">
        <v>1564.8000000000002</v>
      </c>
      <c r="J156" s="52">
        <v>1268.3400000000001</v>
      </c>
      <c r="K156" s="52">
        <v>976.3</v>
      </c>
      <c r="L156" s="52">
        <v>684.68</v>
      </c>
      <c r="M156" s="52">
        <v>394.43999999999994</v>
      </c>
      <c r="N156" s="52">
        <v>102.61</v>
      </c>
      <c r="O156" s="52">
        <f t="shared" si="2"/>
        <v>8394.5600000000013</v>
      </c>
    </row>
    <row r="157" spans="1:15" ht="15.75" customHeight="1">
      <c r="A157" s="116"/>
      <c r="B157" s="118"/>
      <c r="C157" s="53" t="s">
        <v>394</v>
      </c>
      <c r="D157" s="53" t="s">
        <v>393</v>
      </c>
      <c r="E157" s="53" t="s">
        <v>177</v>
      </c>
      <c r="F157" s="53" t="s">
        <v>3</v>
      </c>
      <c r="G157" s="52">
        <v>173.51999999999998</v>
      </c>
      <c r="H157" s="52">
        <v>203.83</v>
      </c>
      <c r="I157" s="52">
        <v>172.11</v>
      </c>
      <c r="J157" s="52">
        <v>139.5</v>
      </c>
      <c r="K157" s="52">
        <v>107.37</v>
      </c>
      <c r="L157" s="52">
        <v>75.319999999999993</v>
      </c>
      <c r="M157" s="52">
        <v>43.39</v>
      </c>
      <c r="N157" s="52">
        <v>11.29</v>
      </c>
      <c r="O157" s="52">
        <f t="shared" si="2"/>
        <v>926.33</v>
      </c>
    </row>
    <row r="158" spans="1:15" s="54" customFormat="1" ht="15.75" customHeight="1">
      <c r="A158" s="116">
        <v>51</v>
      </c>
      <c r="B158" s="118" t="s">
        <v>392</v>
      </c>
      <c r="C158" s="56" t="s">
        <v>391</v>
      </c>
      <c r="D158" s="56" t="s">
        <v>390</v>
      </c>
      <c r="E158" s="56" t="s">
        <v>179</v>
      </c>
      <c r="F158" s="56" t="s">
        <v>3</v>
      </c>
      <c r="G158" s="55">
        <v>391228</v>
      </c>
      <c r="H158" s="55">
        <v>386840</v>
      </c>
      <c r="I158" s="55">
        <v>366888</v>
      </c>
      <c r="J158" s="55">
        <v>356436</v>
      </c>
      <c r="K158" s="55">
        <v>336108</v>
      </c>
      <c r="L158" s="55">
        <v>316884</v>
      </c>
      <c r="M158" s="55">
        <v>259052</v>
      </c>
      <c r="N158" s="55">
        <v>435848</v>
      </c>
      <c r="O158" s="55">
        <f t="shared" si="2"/>
        <v>2849284</v>
      </c>
    </row>
    <row r="159" spans="1:15" ht="15.75" customHeight="1">
      <c r="A159" s="116"/>
      <c r="B159" s="118"/>
      <c r="C159" s="53" t="s">
        <v>391</v>
      </c>
      <c r="D159" s="53" t="s">
        <v>390</v>
      </c>
      <c r="E159" s="53" t="s">
        <v>178</v>
      </c>
      <c r="F159" s="53" t="s">
        <v>3</v>
      </c>
      <c r="G159" s="52">
        <v>46436.56</v>
      </c>
      <c r="H159" s="52">
        <v>55279.319999999992</v>
      </c>
      <c r="I159" s="52">
        <v>46562.399999999994</v>
      </c>
      <c r="J159" s="52">
        <v>38002.22</v>
      </c>
      <c r="K159" s="52">
        <v>29873.84</v>
      </c>
      <c r="L159" s="52">
        <v>22206.1</v>
      </c>
      <c r="M159" s="52">
        <v>15217.23</v>
      </c>
      <c r="N159" s="52">
        <v>27588.33</v>
      </c>
      <c r="O159" s="52">
        <f t="shared" si="2"/>
        <v>281166</v>
      </c>
    </row>
    <row r="160" spans="1:15" ht="15.75" customHeight="1">
      <c r="A160" s="116"/>
      <c r="B160" s="118"/>
      <c r="C160" s="53" t="s">
        <v>391</v>
      </c>
      <c r="D160" s="53" t="s">
        <v>390</v>
      </c>
      <c r="E160" s="53" t="s">
        <v>177</v>
      </c>
      <c r="F160" s="53" t="s">
        <v>3</v>
      </c>
      <c r="G160" s="52">
        <v>5195.97</v>
      </c>
      <c r="H160" s="52">
        <v>6080.01</v>
      </c>
      <c r="I160" s="52">
        <v>5121.24</v>
      </c>
      <c r="J160" s="52">
        <v>4179.75</v>
      </c>
      <c r="K160" s="52">
        <v>3285.7299999999996</v>
      </c>
      <c r="L160" s="52">
        <v>2442.38</v>
      </c>
      <c r="M160" s="52">
        <v>1673.69</v>
      </c>
      <c r="N160" s="52">
        <v>3034.38</v>
      </c>
      <c r="O160" s="52">
        <f t="shared" si="2"/>
        <v>31013.15</v>
      </c>
    </row>
    <row r="161" spans="1:15" s="54" customFormat="1" ht="15.75" customHeight="1">
      <c r="A161" s="116">
        <v>52</v>
      </c>
      <c r="B161" s="118" t="s">
        <v>389</v>
      </c>
      <c r="C161" s="56" t="s">
        <v>388</v>
      </c>
      <c r="D161" s="56" t="s">
        <v>387</v>
      </c>
      <c r="E161" s="56" t="s">
        <v>179</v>
      </c>
      <c r="F161" s="56" t="s">
        <v>3</v>
      </c>
      <c r="G161" s="55">
        <v>11988</v>
      </c>
      <c r="H161" s="55">
        <v>11988</v>
      </c>
      <c r="I161" s="55">
        <v>11988</v>
      </c>
      <c r="J161" s="55">
        <v>11988</v>
      </c>
      <c r="K161" s="55">
        <v>11988</v>
      </c>
      <c r="L161" s="55">
        <v>11988</v>
      </c>
      <c r="M161" s="55">
        <v>11988</v>
      </c>
      <c r="N161" s="55">
        <v>8991</v>
      </c>
      <c r="O161" s="55">
        <f t="shared" si="2"/>
        <v>92907</v>
      </c>
    </row>
    <row r="162" spans="1:15" ht="15.75" customHeight="1">
      <c r="A162" s="116"/>
      <c r="B162" s="118"/>
      <c r="C162" s="53" t="s">
        <v>388</v>
      </c>
      <c r="D162" s="53" t="s">
        <v>387</v>
      </c>
      <c r="E162" s="53" t="s">
        <v>178</v>
      </c>
      <c r="F162" s="53" t="s">
        <v>3</v>
      </c>
      <c r="G162" s="52">
        <v>1511.43</v>
      </c>
      <c r="H162" s="52">
        <v>1822.27</v>
      </c>
      <c r="I162" s="52">
        <v>1549.6000000000001</v>
      </c>
      <c r="J162" s="52">
        <v>1268.95</v>
      </c>
      <c r="K162" s="52">
        <v>992.69</v>
      </c>
      <c r="L162" s="52">
        <v>716.79</v>
      </c>
      <c r="M162" s="52">
        <v>442.40999999999997</v>
      </c>
      <c r="N162" s="52">
        <v>152.33000000000001</v>
      </c>
      <c r="O162" s="52">
        <f t="shared" si="2"/>
        <v>8456.4700000000012</v>
      </c>
    </row>
    <row r="163" spans="1:15" ht="15.75" customHeight="1">
      <c r="A163" s="116"/>
      <c r="B163" s="118"/>
      <c r="C163" s="53" t="s">
        <v>388</v>
      </c>
      <c r="D163" s="53" t="s">
        <v>387</v>
      </c>
      <c r="E163" s="53" t="s">
        <v>177</v>
      </c>
      <c r="F163" s="53" t="s">
        <v>3</v>
      </c>
      <c r="G163" s="52">
        <v>169.82</v>
      </c>
      <c r="H163" s="52">
        <v>200.42000000000002</v>
      </c>
      <c r="I163" s="52">
        <v>170.42999999999998</v>
      </c>
      <c r="J163" s="52">
        <v>139.57</v>
      </c>
      <c r="K163" s="52">
        <v>109.2</v>
      </c>
      <c r="L163" s="52">
        <v>78.850000000000009</v>
      </c>
      <c r="M163" s="52">
        <v>48.660000000000004</v>
      </c>
      <c r="N163" s="52">
        <v>16.759999999999998</v>
      </c>
      <c r="O163" s="52">
        <f t="shared" si="2"/>
        <v>933.71</v>
      </c>
    </row>
    <row r="164" spans="1:15" s="54" customFormat="1" ht="15.75" customHeight="1">
      <c r="A164" s="116">
        <v>53</v>
      </c>
      <c r="B164" s="118" t="s">
        <v>386</v>
      </c>
      <c r="C164" s="56" t="s">
        <v>385</v>
      </c>
      <c r="D164" s="56" t="s">
        <v>384</v>
      </c>
      <c r="E164" s="56" t="s">
        <v>179</v>
      </c>
      <c r="F164" s="56" t="s">
        <v>3</v>
      </c>
      <c r="G164" s="55">
        <v>9828</v>
      </c>
      <c r="H164" s="55">
        <v>9828</v>
      </c>
      <c r="I164" s="55">
        <v>7371</v>
      </c>
      <c r="J164" s="55">
        <v>0</v>
      </c>
      <c r="K164" s="55">
        <v>0</v>
      </c>
      <c r="L164" s="55">
        <v>0</v>
      </c>
      <c r="M164" s="55">
        <v>0</v>
      </c>
      <c r="N164" s="55">
        <v>0</v>
      </c>
      <c r="O164" s="55">
        <f t="shared" si="2"/>
        <v>27027</v>
      </c>
    </row>
    <row r="165" spans="1:15" ht="15.75" customHeight="1">
      <c r="A165" s="116"/>
      <c r="B165" s="118"/>
      <c r="C165" s="53" t="s">
        <v>385</v>
      </c>
      <c r="D165" s="53" t="s">
        <v>384</v>
      </c>
      <c r="E165" s="53" t="s">
        <v>178</v>
      </c>
      <c r="F165" s="53" t="s">
        <v>3</v>
      </c>
      <c r="G165" s="52">
        <v>409.82</v>
      </c>
      <c r="H165" s="52">
        <v>361.47</v>
      </c>
      <c r="I165" s="52">
        <v>125.19000000000001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f t="shared" si="2"/>
        <v>896.48</v>
      </c>
    </row>
    <row r="166" spans="1:15" ht="15.75" customHeight="1">
      <c r="A166" s="116"/>
      <c r="B166" s="118"/>
      <c r="C166" s="53" t="s">
        <v>385</v>
      </c>
      <c r="D166" s="53" t="s">
        <v>384</v>
      </c>
      <c r="E166" s="53" t="s">
        <v>177</v>
      </c>
      <c r="F166" s="53" t="s">
        <v>3</v>
      </c>
      <c r="G166" s="52">
        <v>46.07</v>
      </c>
      <c r="H166" s="52">
        <v>39.75</v>
      </c>
      <c r="I166" s="52">
        <v>13.76</v>
      </c>
      <c r="J166" s="52">
        <v>0</v>
      </c>
      <c r="K166" s="52">
        <v>0</v>
      </c>
      <c r="L166" s="52">
        <v>0</v>
      </c>
      <c r="M166" s="52">
        <v>0</v>
      </c>
      <c r="N166" s="52">
        <v>0</v>
      </c>
      <c r="O166" s="52">
        <f t="shared" si="2"/>
        <v>99.58</v>
      </c>
    </row>
    <row r="167" spans="1:15" s="54" customFormat="1" ht="15.75" customHeight="1">
      <c r="A167" s="116">
        <v>54</v>
      </c>
      <c r="B167" s="118" t="s">
        <v>383</v>
      </c>
      <c r="C167" s="56" t="s">
        <v>382</v>
      </c>
      <c r="D167" s="56" t="s">
        <v>381</v>
      </c>
      <c r="E167" s="56" t="s">
        <v>179</v>
      </c>
      <c r="F167" s="56" t="s">
        <v>3</v>
      </c>
      <c r="G167" s="55">
        <v>2512</v>
      </c>
      <c r="H167" s="55">
        <v>2512</v>
      </c>
      <c r="I167" s="55">
        <v>2512</v>
      </c>
      <c r="J167" s="55">
        <v>0</v>
      </c>
      <c r="K167" s="55">
        <v>0</v>
      </c>
      <c r="L167" s="55">
        <v>0</v>
      </c>
      <c r="M167" s="55">
        <v>0</v>
      </c>
      <c r="N167" s="55">
        <v>0</v>
      </c>
      <c r="O167" s="55">
        <f t="shared" si="2"/>
        <v>7536</v>
      </c>
    </row>
    <row r="168" spans="1:15" ht="15.75" customHeight="1">
      <c r="A168" s="116"/>
      <c r="B168" s="118"/>
      <c r="C168" s="53" t="s">
        <v>382</v>
      </c>
      <c r="D168" s="53" t="s">
        <v>381</v>
      </c>
      <c r="E168" s="53" t="s">
        <v>178</v>
      </c>
      <c r="F168" s="53" t="s">
        <v>3</v>
      </c>
      <c r="G168" s="52">
        <v>115.87</v>
      </c>
      <c r="H168" s="52">
        <v>106.64</v>
      </c>
      <c r="I168" s="52">
        <v>48.97</v>
      </c>
      <c r="J168" s="52">
        <v>0.75</v>
      </c>
      <c r="K168" s="52">
        <v>0</v>
      </c>
      <c r="L168" s="52">
        <v>0</v>
      </c>
      <c r="M168" s="52">
        <v>0</v>
      </c>
      <c r="N168" s="52">
        <v>0</v>
      </c>
      <c r="O168" s="52">
        <f t="shared" si="2"/>
        <v>272.23</v>
      </c>
    </row>
    <row r="169" spans="1:15" ht="15.75" customHeight="1">
      <c r="A169" s="116"/>
      <c r="B169" s="118"/>
      <c r="C169" s="53" t="s">
        <v>382</v>
      </c>
      <c r="D169" s="53" t="s">
        <v>381</v>
      </c>
      <c r="E169" s="53" t="s">
        <v>177</v>
      </c>
      <c r="F169" s="53" t="s">
        <v>3</v>
      </c>
      <c r="G169" s="52">
        <v>12.97</v>
      </c>
      <c r="H169" s="52">
        <v>11.75</v>
      </c>
      <c r="I169" s="52">
        <v>5.4</v>
      </c>
      <c r="J169" s="52">
        <v>0.08</v>
      </c>
      <c r="K169" s="52">
        <v>0</v>
      </c>
      <c r="L169" s="52">
        <v>0</v>
      </c>
      <c r="M169" s="52">
        <v>0</v>
      </c>
      <c r="N169" s="52">
        <v>0</v>
      </c>
      <c r="O169" s="52">
        <f t="shared" si="2"/>
        <v>30.199999999999996</v>
      </c>
    </row>
    <row r="170" spans="1:15" s="54" customFormat="1" ht="15.75" customHeight="1">
      <c r="A170" s="116">
        <v>55</v>
      </c>
      <c r="B170" s="118" t="s">
        <v>380</v>
      </c>
      <c r="C170" s="56" t="s">
        <v>379</v>
      </c>
      <c r="D170" s="56" t="s">
        <v>378</v>
      </c>
      <c r="E170" s="56" t="s">
        <v>179</v>
      </c>
      <c r="F170" s="56" t="s">
        <v>3</v>
      </c>
      <c r="G170" s="55">
        <v>67340</v>
      </c>
      <c r="H170" s="55">
        <v>67340</v>
      </c>
      <c r="I170" s="55">
        <v>67340</v>
      </c>
      <c r="J170" s="55">
        <v>67340</v>
      </c>
      <c r="K170" s="55">
        <v>67340</v>
      </c>
      <c r="L170" s="55">
        <v>67340</v>
      </c>
      <c r="M170" s="55">
        <v>67340</v>
      </c>
      <c r="N170" s="55">
        <v>1111110</v>
      </c>
      <c r="O170" s="55">
        <f t="shared" si="2"/>
        <v>1582490</v>
      </c>
    </row>
    <row r="171" spans="1:15" ht="15.75" customHeight="1">
      <c r="A171" s="116"/>
      <c r="B171" s="118"/>
      <c r="C171" s="53" t="s">
        <v>379</v>
      </c>
      <c r="D171" s="53" t="s">
        <v>378</v>
      </c>
      <c r="E171" s="53" t="s">
        <v>178</v>
      </c>
      <c r="F171" s="53" t="s">
        <v>3</v>
      </c>
      <c r="G171" s="52">
        <v>26291.079999999998</v>
      </c>
      <c r="H171" s="52">
        <v>34542.69</v>
      </c>
      <c r="I171" s="52">
        <v>33213.79</v>
      </c>
      <c r="J171" s="52">
        <v>31570.47</v>
      </c>
      <c r="K171" s="52">
        <v>30018.579999999998</v>
      </c>
      <c r="L171" s="52">
        <v>28468.809999999998</v>
      </c>
      <c r="M171" s="52">
        <v>26994.510000000002</v>
      </c>
      <c r="N171" s="52">
        <v>220215.27999999994</v>
      </c>
      <c r="O171" s="52">
        <f t="shared" si="2"/>
        <v>431315.20999999996</v>
      </c>
    </row>
    <row r="172" spans="1:15" ht="15.75" customHeight="1">
      <c r="A172" s="116"/>
      <c r="B172" s="118"/>
      <c r="C172" s="53" t="s">
        <v>379</v>
      </c>
      <c r="D172" s="53" t="s">
        <v>378</v>
      </c>
      <c r="E172" s="53" t="s">
        <v>177</v>
      </c>
      <c r="F172" s="53" t="s">
        <v>3</v>
      </c>
      <c r="G172" s="52">
        <v>2964.71</v>
      </c>
      <c r="H172" s="52">
        <v>3814.17</v>
      </c>
      <c r="I172" s="52">
        <v>3653.07</v>
      </c>
      <c r="J172" s="52">
        <v>3472.34</v>
      </c>
      <c r="K172" s="52">
        <v>3301.65</v>
      </c>
      <c r="L172" s="52">
        <v>3131.19</v>
      </c>
      <c r="M172" s="52">
        <v>2969.0499999999997</v>
      </c>
      <c r="N172" s="52">
        <v>24220.840000000011</v>
      </c>
      <c r="O172" s="52">
        <f t="shared" si="2"/>
        <v>47527.020000000011</v>
      </c>
    </row>
    <row r="173" spans="1:15" ht="15.75" customHeight="1">
      <c r="A173" s="116">
        <v>56</v>
      </c>
      <c r="B173" s="118" t="s">
        <v>377</v>
      </c>
      <c r="C173" s="53" t="s">
        <v>376</v>
      </c>
      <c r="D173" s="53" t="s">
        <v>375</v>
      </c>
      <c r="E173" s="53" t="s">
        <v>178</v>
      </c>
      <c r="F173" s="53" t="s">
        <v>3</v>
      </c>
      <c r="G173" s="52">
        <v>2.02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f t="shared" si="2"/>
        <v>2.02</v>
      </c>
    </row>
    <row r="174" spans="1:15" ht="15.75" customHeight="1">
      <c r="A174" s="116"/>
      <c r="B174" s="118"/>
      <c r="C174" s="53" t="s">
        <v>376</v>
      </c>
      <c r="D174" s="53" t="s">
        <v>375</v>
      </c>
      <c r="E174" s="53" t="s">
        <v>177</v>
      </c>
      <c r="F174" s="53" t="s">
        <v>3</v>
      </c>
      <c r="G174" s="52">
        <v>0.2</v>
      </c>
      <c r="H174" s="52">
        <v>0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f t="shared" si="2"/>
        <v>0.2</v>
      </c>
    </row>
    <row r="175" spans="1:15" s="54" customFormat="1" ht="15.75" customHeight="1">
      <c r="A175" s="116">
        <v>57</v>
      </c>
      <c r="B175" s="118" t="s">
        <v>374</v>
      </c>
      <c r="C175" s="56" t="s">
        <v>373</v>
      </c>
      <c r="D175" s="56" t="s">
        <v>372</v>
      </c>
      <c r="E175" s="56" t="s">
        <v>179</v>
      </c>
      <c r="F175" s="56" t="s">
        <v>3</v>
      </c>
      <c r="G175" s="55">
        <v>7404</v>
      </c>
      <c r="H175" s="55">
        <v>7404</v>
      </c>
      <c r="I175" s="55">
        <v>7404</v>
      </c>
      <c r="J175" s="55">
        <v>7404</v>
      </c>
      <c r="K175" s="55">
        <v>7404</v>
      </c>
      <c r="L175" s="55">
        <v>7404</v>
      </c>
      <c r="M175" s="55">
        <v>7404</v>
      </c>
      <c r="N175" s="55">
        <v>9255</v>
      </c>
      <c r="O175" s="55">
        <f t="shared" si="2"/>
        <v>61083</v>
      </c>
    </row>
    <row r="176" spans="1:15" ht="15.75" customHeight="1">
      <c r="A176" s="116"/>
      <c r="B176" s="118"/>
      <c r="C176" s="53" t="s">
        <v>373</v>
      </c>
      <c r="D176" s="53" t="s">
        <v>372</v>
      </c>
      <c r="E176" s="53" t="s">
        <v>178</v>
      </c>
      <c r="F176" s="53" t="s">
        <v>3</v>
      </c>
      <c r="G176" s="52">
        <v>1047.4000000000001</v>
      </c>
      <c r="H176" s="52">
        <v>1210.75</v>
      </c>
      <c r="I176" s="52">
        <v>1042.5999999999999</v>
      </c>
      <c r="J176" s="52">
        <v>869.04</v>
      </c>
      <c r="K176" s="52">
        <v>698.41</v>
      </c>
      <c r="L176" s="52">
        <v>528.0200000000001</v>
      </c>
      <c r="M176" s="52">
        <v>358.78999999999996</v>
      </c>
      <c r="N176" s="52">
        <v>212.57999999999998</v>
      </c>
      <c r="O176" s="52">
        <f t="shared" si="2"/>
        <v>5967.59</v>
      </c>
    </row>
    <row r="177" spans="1:15" ht="15.75" customHeight="1">
      <c r="A177" s="116"/>
      <c r="B177" s="118"/>
      <c r="C177" s="53" t="s">
        <v>373</v>
      </c>
      <c r="D177" s="53" t="s">
        <v>372</v>
      </c>
      <c r="E177" s="53" t="s">
        <v>177</v>
      </c>
      <c r="F177" s="53" t="s">
        <v>3</v>
      </c>
      <c r="G177" s="52">
        <v>111.91999999999999</v>
      </c>
      <c r="H177" s="52">
        <v>133.16999999999999</v>
      </c>
      <c r="I177" s="52">
        <v>114.68</v>
      </c>
      <c r="J177" s="52">
        <v>95.6</v>
      </c>
      <c r="K177" s="52">
        <v>76.81</v>
      </c>
      <c r="L177" s="52">
        <v>58.089999999999996</v>
      </c>
      <c r="M177" s="52">
        <v>39.47</v>
      </c>
      <c r="N177" s="52">
        <v>23.37</v>
      </c>
      <c r="O177" s="52">
        <f t="shared" si="2"/>
        <v>653.11000000000013</v>
      </c>
    </row>
    <row r="178" spans="1:15" s="54" customFormat="1" ht="15.75" customHeight="1">
      <c r="A178" s="116">
        <v>58</v>
      </c>
      <c r="B178" s="118" t="s">
        <v>371</v>
      </c>
      <c r="C178" s="56" t="s">
        <v>370</v>
      </c>
      <c r="D178" s="56" t="s">
        <v>369</v>
      </c>
      <c r="E178" s="56" t="s">
        <v>179</v>
      </c>
      <c r="F178" s="56" t="s">
        <v>3</v>
      </c>
      <c r="G178" s="55">
        <v>6300</v>
      </c>
      <c r="H178" s="55">
        <v>6300</v>
      </c>
      <c r="I178" s="55">
        <v>6300</v>
      </c>
      <c r="J178" s="55">
        <v>6300</v>
      </c>
      <c r="K178" s="55">
        <v>6300</v>
      </c>
      <c r="L178" s="55">
        <v>6300</v>
      </c>
      <c r="M178" s="55">
        <v>6300</v>
      </c>
      <c r="N178" s="55">
        <v>9450</v>
      </c>
      <c r="O178" s="55">
        <f t="shared" si="2"/>
        <v>53550</v>
      </c>
    </row>
    <row r="179" spans="1:15" ht="15.75" customHeight="1">
      <c r="A179" s="116"/>
      <c r="B179" s="118"/>
      <c r="C179" s="53" t="s">
        <v>370</v>
      </c>
      <c r="D179" s="53" t="s">
        <v>369</v>
      </c>
      <c r="E179" s="53" t="s">
        <v>178</v>
      </c>
      <c r="F179" s="53" t="s">
        <v>3</v>
      </c>
      <c r="G179" s="52">
        <v>899.68999999999994</v>
      </c>
      <c r="H179" s="52">
        <v>1066.53</v>
      </c>
      <c r="I179" s="52">
        <v>923.54</v>
      </c>
      <c r="J179" s="52">
        <v>775.77</v>
      </c>
      <c r="K179" s="52">
        <v>630.56999999999994</v>
      </c>
      <c r="L179" s="52">
        <v>485.58</v>
      </c>
      <c r="M179" s="52">
        <v>341.68999999999994</v>
      </c>
      <c r="N179" s="52">
        <v>239.96999999999997</v>
      </c>
      <c r="O179" s="52">
        <f t="shared" si="2"/>
        <v>5363.3399999999992</v>
      </c>
    </row>
    <row r="180" spans="1:15" ht="15.75" customHeight="1">
      <c r="A180" s="116"/>
      <c r="B180" s="118"/>
      <c r="C180" s="53" t="s">
        <v>370</v>
      </c>
      <c r="D180" s="53" t="s">
        <v>369</v>
      </c>
      <c r="E180" s="53" t="s">
        <v>177</v>
      </c>
      <c r="F180" s="53" t="s">
        <v>3</v>
      </c>
      <c r="G180" s="52">
        <v>98.210000000000008</v>
      </c>
      <c r="H180" s="52">
        <v>117.30000000000001</v>
      </c>
      <c r="I180" s="52">
        <v>101.59</v>
      </c>
      <c r="J180" s="52">
        <v>85.350000000000009</v>
      </c>
      <c r="K180" s="52">
        <v>69.37</v>
      </c>
      <c r="L180" s="52">
        <v>53.41</v>
      </c>
      <c r="M180" s="52">
        <v>37.58</v>
      </c>
      <c r="N180" s="52">
        <v>26.4</v>
      </c>
      <c r="O180" s="52">
        <f t="shared" si="2"/>
        <v>589.21</v>
      </c>
    </row>
    <row r="181" spans="1:15" s="54" customFormat="1" ht="15.75" customHeight="1">
      <c r="A181" s="116">
        <v>59</v>
      </c>
      <c r="B181" s="118" t="s">
        <v>368</v>
      </c>
      <c r="C181" s="56" t="s">
        <v>367</v>
      </c>
      <c r="D181" s="56" t="s">
        <v>366</v>
      </c>
      <c r="E181" s="56" t="s">
        <v>179</v>
      </c>
      <c r="F181" s="56" t="s">
        <v>3</v>
      </c>
      <c r="G181" s="55">
        <v>5292</v>
      </c>
      <c r="H181" s="55">
        <v>5292</v>
      </c>
      <c r="I181" s="55">
        <v>5292</v>
      </c>
      <c r="J181" s="55">
        <v>2646</v>
      </c>
      <c r="K181" s="55">
        <v>0</v>
      </c>
      <c r="L181" s="55">
        <v>0</v>
      </c>
      <c r="M181" s="55">
        <v>0</v>
      </c>
      <c r="N181" s="55">
        <v>0</v>
      </c>
      <c r="O181" s="55">
        <f t="shared" si="2"/>
        <v>18522</v>
      </c>
    </row>
    <row r="182" spans="1:15" ht="15.75" customHeight="1">
      <c r="A182" s="116"/>
      <c r="B182" s="118"/>
      <c r="C182" s="53" t="s">
        <v>367</v>
      </c>
      <c r="D182" s="53" t="s">
        <v>366</v>
      </c>
      <c r="E182" s="53" t="s">
        <v>178</v>
      </c>
      <c r="F182" s="53" t="s">
        <v>3</v>
      </c>
      <c r="G182" s="52">
        <v>288.3</v>
      </c>
      <c r="H182" s="52">
        <v>286.11</v>
      </c>
      <c r="I182" s="52">
        <v>164.3</v>
      </c>
      <c r="J182" s="52">
        <v>40.26</v>
      </c>
      <c r="K182" s="52">
        <v>0</v>
      </c>
      <c r="L182" s="52">
        <v>0</v>
      </c>
      <c r="M182" s="52">
        <v>0</v>
      </c>
      <c r="N182" s="52">
        <v>0</v>
      </c>
      <c r="O182" s="52">
        <f t="shared" si="2"/>
        <v>778.97</v>
      </c>
    </row>
    <row r="183" spans="1:15" ht="15.75" customHeight="1">
      <c r="A183" s="116"/>
      <c r="B183" s="118"/>
      <c r="C183" s="53" t="s">
        <v>367</v>
      </c>
      <c r="D183" s="53" t="s">
        <v>366</v>
      </c>
      <c r="E183" s="53" t="s">
        <v>177</v>
      </c>
      <c r="F183" s="53" t="s">
        <v>3</v>
      </c>
      <c r="G183" s="52">
        <v>32.320000000000007</v>
      </c>
      <c r="H183" s="52">
        <v>31.48</v>
      </c>
      <c r="I183" s="52">
        <v>18.07</v>
      </c>
      <c r="J183" s="52">
        <v>4.4300000000000006</v>
      </c>
      <c r="K183" s="52">
        <v>0</v>
      </c>
      <c r="L183" s="52">
        <v>0</v>
      </c>
      <c r="M183" s="52">
        <v>0</v>
      </c>
      <c r="N183" s="52">
        <v>0</v>
      </c>
      <c r="O183" s="52">
        <f t="shared" si="2"/>
        <v>86.300000000000011</v>
      </c>
    </row>
    <row r="184" spans="1:15" s="54" customFormat="1" ht="15.75" customHeight="1">
      <c r="A184" s="116">
        <v>60</v>
      </c>
      <c r="B184" s="118" t="s">
        <v>365</v>
      </c>
      <c r="C184" s="56" t="s">
        <v>364</v>
      </c>
      <c r="D184" s="56" t="s">
        <v>363</v>
      </c>
      <c r="E184" s="56" t="s">
        <v>179</v>
      </c>
      <c r="F184" s="56" t="s">
        <v>3</v>
      </c>
      <c r="G184" s="55">
        <v>2720</v>
      </c>
      <c r="H184" s="55">
        <v>2720</v>
      </c>
      <c r="I184" s="55">
        <v>2720</v>
      </c>
      <c r="J184" s="55">
        <v>2720</v>
      </c>
      <c r="K184" s="55">
        <v>2720</v>
      </c>
      <c r="L184" s="55">
        <v>2720</v>
      </c>
      <c r="M184" s="55">
        <v>2720</v>
      </c>
      <c r="N184" s="55">
        <v>17680</v>
      </c>
      <c r="O184" s="55">
        <f t="shared" si="2"/>
        <v>36720</v>
      </c>
    </row>
    <row r="185" spans="1:15" ht="15.75" customHeight="1">
      <c r="A185" s="116"/>
      <c r="B185" s="118"/>
      <c r="C185" s="53" t="s">
        <v>364</v>
      </c>
      <c r="D185" s="53" t="s">
        <v>363</v>
      </c>
      <c r="E185" s="53" t="s">
        <v>178</v>
      </c>
      <c r="F185" s="53" t="s">
        <v>3</v>
      </c>
      <c r="G185" s="52">
        <v>608.41</v>
      </c>
      <c r="H185" s="52">
        <v>773.9</v>
      </c>
      <c r="I185" s="52">
        <v>713</v>
      </c>
      <c r="J185" s="52">
        <v>648.34</v>
      </c>
      <c r="K185" s="52">
        <v>585.68000000000006</v>
      </c>
      <c r="L185" s="52">
        <v>523.07000000000005</v>
      </c>
      <c r="M185" s="52">
        <v>461.8</v>
      </c>
      <c r="N185" s="52">
        <v>1467.2299999999998</v>
      </c>
      <c r="O185" s="52">
        <f t="shared" si="2"/>
        <v>5781.4299999999994</v>
      </c>
    </row>
    <row r="186" spans="1:15" ht="15.75" customHeight="1">
      <c r="A186" s="116"/>
      <c r="B186" s="118"/>
      <c r="C186" s="53" t="s">
        <v>364</v>
      </c>
      <c r="D186" s="53" t="s">
        <v>363</v>
      </c>
      <c r="E186" s="53" t="s">
        <v>177</v>
      </c>
      <c r="F186" s="53" t="s">
        <v>3</v>
      </c>
      <c r="G186" s="52">
        <v>68.179999999999993</v>
      </c>
      <c r="H186" s="52">
        <v>85.12</v>
      </c>
      <c r="I186" s="52">
        <v>78.429999999999993</v>
      </c>
      <c r="J186" s="52">
        <v>71.31</v>
      </c>
      <c r="K186" s="52">
        <v>64.42</v>
      </c>
      <c r="L186" s="52">
        <v>57.53</v>
      </c>
      <c r="M186" s="52">
        <v>50.79</v>
      </c>
      <c r="N186" s="52">
        <v>161.36999999999998</v>
      </c>
      <c r="O186" s="52">
        <f t="shared" si="2"/>
        <v>637.15</v>
      </c>
    </row>
    <row r="187" spans="1:15" s="54" customFormat="1" ht="15.75" customHeight="1">
      <c r="A187" s="116">
        <v>61</v>
      </c>
      <c r="B187" s="118" t="s">
        <v>362</v>
      </c>
      <c r="C187" s="56" t="s">
        <v>361</v>
      </c>
      <c r="D187" s="56" t="s">
        <v>360</v>
      </c>
      <c r="E187" s="56" t="s">
        <v>179</v>
      </c>
      <c r="F187" s="56" t="s">
        <v>3</v>
      </c>
      <c r="G187" s="55">
        <v>4248</v>
      </c>
      <c r="H187" s="55">
        <v>4248</v>
      </c>
      <c r="I187" s="55">
        <v>4248</v>
      </c>
      <c r="J187" s="55">
        <v>4248</v>
      </c>
      <c r="K187" s="55">
        <v>4248</v>
      </c>
      <c r="L187" s="55">
        <v>0</v>
      </c>
      <c r="M187" s="55">
        <v>0</v>
      </c>
      <c r="N187" s="55">
        <v>0</v>
      </c>
      <c r="O187" s="55">
        <f t="shared" si="2"/>
        <v>21240</v>
      </c>
    </row>
    <row r="188" spans="1:15" ht="15.75" customHeight="1">
      <c r="A188" s="116"/>
      <c r="B188" s="118"/>
      <c r="C188" s="53" t="s">
        <v>361</v>
      </c>
      <c r="D188" s="53" t="s">
        <v>360</v>
      </c>
      <c r="E188" s="53" t="s">
        <v>178</v>
      </c>
      <c r="F188" s="53" t="s">
        <v>3</v>
      </c>
      <c r="G188" s="52">
        <v>340.74</v>
      </c>
      <c r="H188" s="52">
        <v>376.51</v>
      </c>
      <c r="I188" s="52">
        <v>279.15999999999997</v>
      </c>
      <c r="J188" s="52">
        <v>180.45</v>
      </c>
      <c r="K188" s="52">
        <v>82.539999999999992</v>
      </c>
      <c r="L188" s="52">
        <v>5.36</v>
      </c>
      <c r="M188" s="52">
        <v>0</v>
      </c>
      <c r="N188" s="52">
        <v>0</v>
      </c>
      <c r="O188" s="52">
        <f t="shared" si="2"/>
        <v>1264.7599999999998</v>
      </c>
    </row>
    <row r="189" spans="1:15" ht="15.75" customHeight="1">
      <c r="A189" s="116"/>
      <c r="B189" s="118"/>
      <c r="C189" s="53" t="s">
        <v>361</v>
      </c>
      <c r="D189" s="53" t="s">
        <v>360</v>
      </c>
      <c r="E189" s="53" t="s">
        <v>177</v>
      </c>
      <c r="F189" s="53" t="s">
        <v>3</v>
      </c>
      <c r="G189" s="52">
        <v>38.04</v>
      </c>
      <c r="H189" s="52">
        <v>41.41</v>
      </c>
      <c r="I189" s="52">
        <v>30.69</v>
      </c>
      <c r="J189" s="52">
        <v>19.850000000000001</v>
      </c>
      <c r="K189" s="52">
        <v>9.0699999999999985</v>
      </c>
      <c r="L189" s="52">
        <v>0.59</v>
      </c>
      <c r="M189" s="52">
        <v>0</v>
      </c>
      <c r="N189" s="52">
        <v>0</v>
      </c>
      <c r="O189" s="52">
        <f t="shared" si="2"/>
        <v>139.64999999999998</v>
      </c>
    </row>
    <row r="190" spans="1:15" s="54" customFormat="1" ht="30.75" customHeight="1">
      <c r="A190" s="116">
        <v>62</v>
      </c>
      <c r="B190" s="118" t="s">
        <v>359</v>
      </c>
      <c r="C190" s="56" t="s">
        <v>358</v>
      </c>
      <c r="D190" s="56" t="s">
        <v>357</v>
      </c>
      <c r="E190" s="56" t="s">
        <v>179</v>
      </c>
      <c r="F190" s="56" t="s">
        <v>3</v>
      </c>
      <c r="G190" s="55">
        <v>7776</v>
      </c>
      <c r="H190" s="55">
        <v>7776</v>
      </c>
      <c r="I190" s="55">
        <v>7776</v>
      </c>
      <c r="J190" s="55">
        <v>7776</v>
      </c>
      <c r="K190" s="55">
        <v>7776</v>
      </c>
      <c r="L190" s="55">
        <v>7776</v>
      </c>
      <c r="M190" s="55">
        <v>7776</v>
      </c>
      <c r="N190" s="55">
        <v>56376</v>
      </c>
      <c r="O190" s="55">
        <f t="shared" si="2"/>
        <v>110808</v>
      </c>
    </row>
    <row r="191" spans="1:15" ht="30.75" customHeight="1">
      <c r="A191" s="116"/>
      <c r="B191" s="118"/>
      <c r="C191" s="53" t="s">
        <v>358</v>
      </c>
      <c r="D191" s="53" t="s">
        <v>357</v>
      </c>
      <c r="E191" s="53" t="s">
        <v>178</v>
      </c>
      <c r="F191" s="53" t="s">
        <v>3</v>
      </c>
      <c r="G191" s="52">
        <v>2475.3000000000002</v>
      </c>
      <c r="H191" s="52">
        <v>3084.01</v>
      </c>
      <c r="I191" s="52">
        <v>2855.77</v>
      </c>
      <c r="J191" s="52">
        <v>2612.39</v>
      </c>
      <c r="K191" s="52">
        <v>2376.88</v>
      </c>
      <c r="L191" s="52">
        <v>2141.73</v>
      </c>
      <c r="M191" s="52">
        <v>1912.03</v>
      </c>
      <c r="N191" s="52">
        <v>6783.0800000000008</v>
      </c>
      <c r="O191" s="52">
        <f t="shared" si="2"/>
        <v>24241.19</v>
      </c>
    </row>
    <row r="192" spans="1:15" s="54" customFormat="1" ht="30.75" customHeight="1">
      <c r="A192" s="116">
        <v>63</v>
      </c>
      <c r="B192" s="118" t="s">
        <v>356</v>
      </c>
      <c r="C192" s="56" t="s">
        <v>355</v>
      </c>
      <c r="D192" s="56" t="s">
        <v>354</v>
      </c>
      <c r="E192" s="56" t="s">
        <v>179</v>
      </c>
      <c r="F192" s="56" t="s">
        <v>3</v>
      </c>
      <c r="G192" s="55">
        <v>4276</v>
      </c>
      <c r="H192" s="55">
        <v>4276</v>
      </c>
      <c r="I192" s="55">
        <v>4276</v>
      </c>
      <c r="J192" s="55">
        <v>4276</v>
      </c>
      <c r="K192" s="55">
        <v>4276</v>
      </c>
      <c r="L192" s="55">
        <v>4276</v>
      </c>
      <c r="M192" s="55">
        <v>4276</v>
      </c>
      <c r="N192" s="55">
        <v>32070</v>
      </c>
      <c r="O192" s="55">
        <f t="shared" si="2"/>
        <v>62002</v>
      </c>
    </row>
    <row r="193" spans="1:15" ht="30.75" customHeight="1">
      <c r="A193" s="116"/>
      <c r="B193" s="118"/>
      <c r="C193" s="53" t="s">
        <v>355</v>
      </c>
      <c r="D193" s="53" t="s">
        <v>354</v>
      </c>
      <c r="E193" s="53" t="s">
        <v>178</v>
      </c>
      <c r="F193" s="53" t="s">
        <v>3</v>
      </c>
      <c r="G193" s="52">
        <v>1362.44</v>
      </c>
      <c r="H193" s="52">
        <v>1769.3500000000001</v>
      </c>
      <c r="I193" s="52">
        <v>1640.95</v>
      </c>
      <c r="J193" s="52">
        <v>1503.83</v>
      </c>
      <c r="K193" s="52">
        <v>1371.26</v>
      </c>
      <c r="L193" s="52">
        <v>1238.8600000000001</v>
      </c>
      <c r="M193" s="52">
        <v>1109.6399999999999</v>
      </c>
      <c r="N193" s="52">
        <v>4080.0600000000009</v>
      </c>
      <c r="O193" s="52">
        <f t="shared" si="2"/>
        <v>14076.390000000001</v>
      </c>
    </row>
    <row r="194" spans="1:15" s="54" customFormat="1" ht="30.75" customHeight="1">
      <c r="A194" s="116">
        <v>64</v>
      </c>
      <c r="B194" s="118" t="s">
        <v>353</v>
      </c>
      <c r="C194" s="56" t="s">
        <v>352</v>
      </c>
      <c r="D194" s="56" t="s">
        <v>351</v>
      </c>
      <c r="E194" s="56" t="s">
        <v>179</v>
      </c>
      <c r="F194" s="56" t="s">
        <v>3</v>
      </c>
      <c r="G194" s="55">
        <v>6372</v>
      </c>
      <c r="H194" s="55">
        <v>6372</v>
      </c>
      <c r="I194" s="55">
        <v>6372</v>
      </c>
      <c r="J194" s="55">
        <v>6372</v>
      </c>
      <c r="K194" s="55">
        <v>6372</v>
      </c>
      <c r="L194" s="55">
        <v>6372</v>
      </c>
      <c r="M194" s="55">
        <v>6372</v>
      </c>
      <c r="N194" s="55">
        <v>22302</v>
      </c>
      <c r="O194" s="55">
        <f t="shared" si="2"/>
        <v>66906</v>
      </c>
    </row>
    <row r="195" spans="1:15" ht="30.75" customHeight="1">
      <c r="A195" s="116"/>
      <c r="B195" s="118"/>
      <c r="C195" s="53" t="s">
        <v>352</v>
      </c>
      <c r="D195" s="53" t="s">
        <v>351</v>
      </c>
      <c r="E195" s="53" t="s">
        <v>178</v>
      </c>
      <c r="F195" s="53" t="s">
        <v>3</v>
      </c>
      <c r="G195" s="52">
        <v>1248.31</v>
      </c>
      <c r="H195" s="52">
        <v>1570.4500000000003</v>
      </c>
      <c r="I195" s="52">
        <v>1405.8700000000001</v>
      </c>
      <c r="J195" s="52">
        <v>1233.9100000000001</v>
      </c>
      <c r="K195" s="52">
        <v>1065.8800000000001</v>
      </c>
      <c r="L195" s="52">
        <v>898.06999999999994</v>
      </c>
      <c r="M195" s="52">
        <v>732.46999999999991</v>
      </c>
      <c r="N195" s="52">
        <v>1236.9000000000001</v>
      </c>
      <c r="O195" s="52">
        <f t="shared" si="2"/>
        <v>9391.86</v>
      </c>
    </row>
    <row r="196" spans="1:15" s="54" customFormat="1" ht="30.75" customHeight="1">
      <c r="A196" s="116">
        <v>65</v>
      </c>
      <c r="B196" s="118" t="s">
        <v>350</v>
      </c>
      <c r="C196" s="56" t="s">
        <v>349</v>
      </c>
      <c r="D196" s="56" t="s">
        <v>348</v>
      </c>
      <c r="E196" s="56" t="s">
        <v>179</v>
      </c>
      <c r="F196" s="56" t="s">
        <v>3</v>
      </c>
      <c r="G196" s="55">
        <v>4488</v>
      </c>
      <c r="H196" s="55">
        <v>4488</v>
      </c>
      <c r="I196" s="55">
        <v>4488</v>
      </c>
      <c r="J196" s="55">
        <v>4488</v>
      </c>
      <c r="K196" s="55">
        <v>4488</v>
      </c>
      <c r="L196" s="55">
        <v>4488</v>
      </c>
      <c r="M196" s="55">
        <v>4488</v>
      </c>
      <c r="N196" s="55">
        <v>15707.880000000001</v>
      </c>
      <c r="O196" s="55">
        <f t="shared" si="2"/>
        <v>47123.880000000005</v>
      </c>
    </row>
    <row r="197" spans="1:15" ht="30.75" customHeight="1">
      <c r="A197" s="116"/>
      <c r="B197" s="118"/>
      <c r="C197" s="53" t="s">
        <v>349</v>
      </c>
      <c r="D197" s="53" t="s">
        <v>348</v>
      </c>
      <c r="E197" s="53" t="s">
        <v>178</v>
      </c>
      <c r="F197" s="53" t="s">
        <v>3</v>
      </c>
      <c r="G197" s="52">
        <v>879.23</v>
      </c>
      <c r="H197" s="52">
        <v>1106.1099999999999</v>
      </c>
      <c r="I197" s="52">
        <v>990.18999999999994</v>
      </c>
      <c r="J197" s="52">
        <v>869.08999999999992</v>
      </c>
      <c r="K197" s="52">
        <v>750.74</v>
      </c>
      <c r="L197" s="52">
        <v>632.54999999999995</v>
      </c>
      <c r="M197" s="52">
        <v>515.90000000000009</v>
      </c>
      <c r="N197" s="52">
        <v>871.20999999999992</v>
      </c>
      <c r="O197" s="52">
        <f t="shared" si="2"/>
        <v>6615.0199999999995</v>
      </c>
    </row>
    <row r="198" spans="1:15" s="54" customFormat="1" ht="30.75" customHeight="1">
      <c r="A198" s="116">
        <v>66</v>
      </c>
      <c r="B198" s="118" t="s">
        <v>347</v>
      </c>
      <c r="C198" s="56" t="s">
        <v>346</v>
      </c>
      <c r="D198" s="56" t="s">
        <v>345</v>
      </c>
      <c r="E198" s="56" t="s">
        <v>179</v>
      </c>
      <c r="F198" s="56" t="s">
        <v>3</v>
      </c>
      <c r="G198" s="55">
        <v>7352</v>
      </c>
      <c r="H198" s="55">
        <v>7352</v>
      </c>
      <c r="I198" s="55">
        <v>7352</v>
      </c>
      <c r="J198" s="55">
        <v>7352</v>
      </c>
      <c r="K198" s="55">
        <v>7352</v>
      </c>
      <c r="L198" s="55">
        <v>7352</v>
      </c>
      <c r="M198" s="55">
        <v>7352</v>
      </c>
      <c r="N198" s="55">
        <v>25732</v>
      </c>
      <c r="O198" s="55">
        <f t="shared" si="2"/>
        <v>77196</v>
      </c>
    </row>
    <row r="199" spans="1:15" ht="30.75" customHeight="1">
      <c r="A199" s="116"/>
      <c r="B199" s="118"/>
      <c r="C199" s="53" t="s">
        <v>346</v>
      </c>
      <c r="D199" s="53" t="s">
        <v>345</v>
      </c>
      <c r="E199" s="53" t="s">
        <v>178</v>
      </c>
      <c r="F199" s="53" t="s">
        <v>3</v>
      </c>
      <c r="G199" s="52">
        <v>1440.29</v>
      </c>
      <c r="H199" s="52">
        <v>1812</v>
      </c>
      <c r="I199" s="52">
        <v>1622.1</v>
      </c>
      <c r="J199" s="52">
        <v>1423.6999999999998</v>
      </c>
      <c r="K199" s="52">
        <v>1229.82</v>
      </c>
      <c r="L199" s="52">
        <v>1036.21</v>
      </c>
      <c r="M199" s="52">
        <v>845.12</v>
      </c>
      <c r="N199" s="52">
        <v>1427.1699999999998</v>
      </c>
      <c r="O199" s="52">
        <f t="shared" si="2"/>
        <v>10836.41</v>
      </c>
    </row>
    <row r="200" spans="1:15" s="54" customFormat="1" ht="18.75" customHeight="1">
      <c r="A200" s="116">
        <v>67</v>
      </c>
      <c r="B200" s="118" t="s">
        <v>344</v>
      </c>
      <c r="C200" s="56" t="s">
        <v>343</v>
      </c>
      <c r="D200" s="56" t="s">
        <v>342</v>
      </c>
      <c r="E200" s="56" t="s">
        <v>179</v>
      </c>
      <c r="F200" s="56" t="s">
        <v>3</v>
      </c>
      <c r="G200" s="55">
        <v>12904</v>
      </c>
      <c r="H200" s="55">
        <v>12904</v>
      </c>
      <c r="I200" s="55">
        <v>12904</v>
      </c>
      <c r="J200" s="55">
        <v>12904</v>
      </c>
      <c r="K200" s="55">
        <v>12904</v>
      </c>
      <c r="L200" s="55">
        <v>12904</v>
      </c>
      <c r="M200" s="55">
        <v>12904</v>
      </c>
      <c r="N200" s="55">
        <v>44047.37</v>
      </c>
      <c r="O200" s="55">
        <f t="shared" ref="O200:O263" si="3">SUM(G200:N200)</f>
        <v>134375.37</v>
      </c>
    </row>
    <row r="201" spans="1:15" ht="21.75" customHeight="1">
      <c r="A201" s="116"/>
      <c r="B201" s="118"/>
      <c r="C201" s="53" t="s">
        <v>343</v>
      </c>
      <c r="D201" s="53" t="s">
        <v>342</v>
      </c>
      <c r="E201" s="53" t="s">
        <v>178</v>
      </c>
      <c r="F201" s="53" t="s">
        <v>3</v>
      </c>
      <c r="G201" s="52">
        <v>2506.5299999999997</v>
      </c>
      <c r="H201" s="52">
        <v>3150.8999999999996</v>
      </c>
      <c r="I201" s="52">
        <v>2817.53</v>
      </c>
      <c r="J201" s="52">
        <v>2469.39</v>
      </c>
      <c r="K201" s="52">
        <v>2129.1</v>
      </c>
      <c r="L201" s="52">
        <v>1789.26</v>
      </c>
      <c r="M201" s="52">
        <v>1453.7799999999997</v>
      </c>
      <c r="N201" s="52">
        <v>2397.8300000000004</v>
      </c>
      <c r="O201" s="52">
        <f t="shared" si="3"/>
        <v>18714.32</v>
      </c>
    </row>
    <row r="202" spans="1:15" s="54" customFormat="1" ht="13.5" customHeight="1">
      <c r="A202" s="116">
        <v>68</v>
      </c>
      <c r="B202" s="118" t="s">
        <v>341</v>
      </c>
      <c r="C202" s="56" t="s">
        <v>340</v>
      </c>
      <c r="D202" s="56" t="s">
        <v>339</v>
      </c>
      <c r="E202" s="56" t="s">
        <v>179</v>
      </c>
      <c r="F202" s="56" t="s">
        <v>3</v>
      </c>
      <c r="G202" s="55">
        <v>7328</v>
      </c>
      <c r="H202" s="55">
        <v>7328</v>
      </c>
      <c r="I202" s="55">
        <v>7328</v>
      </c>
      <c r="J202" s="55">
        <v>7328</v>
      </c>
      <c r="K202" s="55">
        <v>7328</v>
      </c>
      <c r="L202" s="55">
        <v>5496</v>
      </c>
      <c r="M202" s="55">
        <v>0</v>
      </c>
      <c r="N202" s="55">
        <v>0</v>
      </c>
      <c r="O202" s="55">
        <f t="shared" si="3"/>
        <v>42136</v>
      </c>
    </row>
    <row r="203" spans="1:15" ht="13.5" customHeight="1">
      <c r="A203" s="116"/>
      <c r="B203" s="118"/>
      <c r="C203" s="53" t="s">
        <v>340</v>
      </c>
      <c r="D203" s="53" t="s">
        <v>339</v>
      </c>
      <c r="E203" s="53" t="s">
        <v>178</v>
      </c>
      <c r="F203" s="53" t="s">
        <v>3</v>
      </c>
      <c r="G203" s="52">
        <v>759.13</v>
      </c>
      <c r="H203" s="52">
        <v>865.62</v>
      </c>
      <c r="I203" s="52">
        <v>678.68</v>
      </c>
      <c r="J203" s="52">
        <v>488.39</v>
      </c>
      <c r="K203" s="52">
        <v>300.08</v>
      </c>
      <c r="L203" s="52">
        <v>111.98000000000002</v>
      </c>
      <c r="M203" s="52">
        <v>0</v>
      </c>
      <c r="N203" s="52">
        <v>0</v>
      </c>
      <c r="O203" s="52">
        <f t="shared" si="3"/>
        <v>3203.8799999999997</v>
      </c>
    </row>
    <row r="204" spans="1:15" s="54" customFormat="1" ht="30.75" customHeight="1">
      <c r="A204" s="116">
        <v>69</v>
      </c>
      <c r="B204" s="118" t="s">
        <v>338</v>
      </c>
      <c r="C204" s="56" t="s">
        <v>337</v>
      </c>
      <c r="D204" s="56" t="s">
        <v>336</v>
      </c>
      <c r="E204" s="56" t="s">
        <v>179</v>
      </c>
      <c r="F204" s="56" t="s">
        <v>3</v>
      </c>
      <c r="G204" s="55">
        <v>2636.26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>
        <v>0</v>
      </c>
      <c r="O204" s="55">
        <f t="shared" si="3"/>
        <v>2636.26</v>
      </c>
    </row>
    <row r="205" spans="1:15" ht="30.75" customHeight="1">
      <c r="A205" s="116"/>
      <c r="B205" s="118"/>
      <c r="C205" s="53" t="s">
        <v>337</v>
      </c>
      <c r="D205" s="53" t="s">
        <v>336</v>
      </c>
      <c r="E205" s="53" t="s">
        <v>178</v>
      </c>
      <c r="F205" s="53" t="s">
        <v>3</v>
      </c>
      <c r="G205" s="52">
        <v>20.439999999999998</v>
      </c>
      <c r="H205" s="52">
        <v>0</v>
      </c>
      <c r="I205" s="52">
        <v>0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f t="shared" si="3"/>
        <v>20.439999999999998</v>
      </c>
    </row>
    <row r="206" spans="1:15" s="54" customFormat="1" ht="18.75" customHeight="1">
      <c r="A206" s="116">
        <v>70</v>
      </c>
      <c r="B206" s="118" t="s">
        <v>335</v>
      </c>
      <c r="C206" s="56" t="s">
        <v>334</v>
      </c>
      <c r="D206" s="56" t="s">
        <v>333</v>
      </c>
      <c r="E206" s="56" t="s">
        <v>179</v>
      </c>
      <c r="F206" s="56" t="s">
        <v>3</v>
      </c>
      <c r="G206" s="55">
        <v>3468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0</v>
      </c>
      <c r="N206" s="55">
        <v>0</v>
      </c>
      <c r="O206" s="55">
        <f t="shared" si="3"/>
        <v>3468</v>
      </c>
    </row>
    <row r="207" spans="1:15" ht="18.75" customHeight="1">
      <c r="A207" s="116"/>
      <c r="B207" s="118"/>
      <c r="C207" s="53" t="s">
        <v>334</v>
      </c>
      <c r="D207" s="53" t="s">
        <v>333</v>
      </c>
      <c r="E207" s="53" t="s">
        <v>178</v>
      </c>
      <c r="F207" s="53" t="s">
        <v>3</v>
      </c>
      <c r="G207" s="52">
        <v>47.400000000000006</v>
      </c>
      <c r="H207" s="52">
        <v>1.1399999999999999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f t="shared" si="3"/>
        <v>48.540000000000006</v>
      </c>
    </row>
    <row r="208" spans="1:15" s="54" customFormat="1" ht="30.75" customHeight="1">
      <c r="A208" s="116">
        <v>71</v>
      </c>
      <c r="B208" s="118" t="s">
        <v>332</v>
      </c>
      <c r="C208" s="56" t="s">
        <v>331</v>
      </c>
      <c r="D208" s="56" t="s">
        <v>330</v>
      </c>
      <c r="E208" s="56" t="s">
        <v>179</v>
      </c>
      <c r="F208" s="56" t="s">
        <v>3</v>
      </c>
      <c r="G208" s="55">
        <v>5404</v>
      </c>
      <c r="H208" s="55">
        <v>5404</v>
      </c>
      <c r="I208" s="55">
        <v>5404</v>
      </c>
      <c r="J208" s="55">
        <v>5404</v>
      </c>
      <c r="K208" s="55">
        <v>3615.18</v>
      </c>
      <c r="L208" s="55">
        <v>0</v>
      </c>
      <c r="M208" s="55">
        <v>0</v>
      </c>
      <c r="N208" s="55">
        <v>0</v>
      </c>
      <c r="O208" s="55">
        <f t="shared" si="3"/>
        <v>25231.18</v>
      </c>
    </row>
    <row r="209" spans="1:15" ht="30.75" customHeight="1">
      <c r="A209" s="116"/>
      <c r="B209" s="118"/>
      <c r="C209" s="53" t="s">
        <v>331</v>
      </c>
      <c r="D209" s="53" t="s">
        <v>330</v>
      </c>
      <c r="E209" s="53" t="s">
        <v>178</v>
      </c>
      <c r="F209" s="53" t="s">
        <v>3</v>
      </c>
      <c r="G209" s="52">
        <v>456.21</v>
      </c>
      <c r="H209" s="52">
        <v>492.26</v>
      </c>
      <c r="I209" s="52">
        <v>353.11999999999995</v>
      </c>
      <c r="J209" s="52">
        <v>211.94</v>
      </c>
      <c r="K209" s="52">
        <v>72.12</v>
      </c>
      <c r="L209" s="52">
        <v>0</v>
      </c>
      <c r="M209" s="52">
        <v>0</v>
      </c>
      <c r="N209" s="52">
        <v>0</v>
      </c>
      <c r="O209" s="52">
        <f t="shared" si="3"/>
        <v>1585.65</v>
      </c>
    </row>
    <row r="210" spans="1:15" s="54" customFormat="1" ht="30.75" customHeight="1">
      <c r="A210" s="116">
        <v>72</v>
      </c>
      <c r="B210" s="118" t="s">
        <v>329</v>
      </c>
      <c r="C210" s="56" t="s">
        <v>328</v>
      </c>
      <c r="D210" s="56" t="s">
        <v>327</v>
      </c>
      <c r="E210" s="56" t="s">
        <v>179</v>
      </c>
      <c r="F210" s="56" t="s">
        <v>3</v>
      </c>
      <c r="G210" s="55">
        <v>10716</v>
      </c>
      <c r="H210" s="55">
        <v>10716</v>
      </c>
      <c r="I210" s="55">
        <v>10716</v>
      </c>
      <c r="J210" s="55">
        <v>10716</v>
      </c>
      <c r="K210" s="55">
        <v>10716</v>
      </c>
      <c r="L210" s="55">
        <v>10716</v>
      </c>
      <c r="M210" s="55">
        <v>10716</v>
      </c>
      <c r="N210" s="55">
        <v>42864</v>
      </c>
      <c r="O210" s="55">
        <f t="shared" si="3"/>
        <v>117876</v>
      </c>
    </row>
    <row r="211" spans="1:15" ht="30.75" customHeight="1">
      <c r="A211" s="116"/>
      <c r="B211" s="118"/>
      <c r="C211" s="53" t="s">
        <v>328</v>
      </c>
      <c r="D211" s="53" t="s">
        <v>327</v>
      </c>
      <c r="E211" s="53" t="s">
        <v>178</v>
      </c>
      <c r="F211" s="53" t="s">
        <v>3</v>
      </c>
      <c r="G211" s="52">
        <v>2392.71</v>
      </c>
      <c r="H211" s="52">
        <v>2948.2799999999997</v>
      </c>
      <c r="I211" s="52">
        <v>2657.25</v>
      </c>
      <c r="J211" s="52">
        <v>2350.2200000000003</v>
      </c>
      <c r="K211" s="52">
        <v>2050.5699999999997</v>
      </c>
      <c r="L211" s="52">
        <v>1751.32</v>
      </c>
      <c r="M211" s="52">
        <v>1456.4</v>
      </c>
      <c r="N211" s="52">
        <v>2820.2400000000002</v>
      </c>
      <c r="O211" s="52">
        <f t="shared" si="3"/>
        <v>18426.989999999998</v>
      </c>
    </row>
    <row r="212" spans="1:15" s="54" customFormat="1" ht="30.75" customHeight="1">
      <c r="A212" s="116">
        <v>73</v>
      </c>
      <c r="B212" s="118" t="s">
        <v>326</v>
      </c>
      <c r="C212" s="56" t="s">
        <v>325</v>
      </c>
      <c r="D212" s="56" t="s">
        <v>324</v>
      </c>
      <c r="E212" s="56" t="s">
        <v>179</v>
      </c>
      <c r="F212" s="56" t="s">
        <v>3</v>
      </c>
      <c r="G212" s="55">
        <v>9324</v>
      </c>
      <c r="H212" s="55">
        <v>9324</v>
      </c>
      <c r="I212" s="55">
        <v>9324</v>
      </c>
      <c r="J212" s="55">
        <v>9324</v>
      </c>
      <c r="K212" s="55">
        <v>9324</v>
      </c>
      <c r="L212" s="55">
        <v>9324</v>
      </c>
      <c r="M212" s="55">
        <v>9324</v>
      </c>
      <c r="N212" s="55">
        <v>37160.28</v>
      </c>
      <c r="O212" s="55">
        <f t="shared" si="3"/>
        <v>102428.28</v>
      </c>
    </row>
    <row r="213" spans="1:15" ht="30.75" customHeight="1">
      <c r="A213" s="116"/>
      <c r="B213" s="118"/>
      <c r="C213" s="53" t="s">
        <v>325</v>
      </c>
      <c r="D213" s="53" t="s">
        <v>324</v>
      </c>
      <c r="E213" s="53" t="s">
        <v>178</v>
      </c>
      <c r="F213" s="53" t="s">
        <v>3</v>
      </c>
      <c r="G213" s="52">
        <v>2079.0699999999997</v>
      </c>
      <c r="H213" s="52">
        <v>2561.5299999999997</v>
      </c>
      <c r="I213" s="52">
        <v>2308.27</v>
      </c>
      <c r="J213" s="52">
        <v>2041.1399999999999</v>
      </c>
      <c r="K213" s="52">
        <v>1780.4099999999999</v>
      </c>
      <c r="L213" s="52">
        <v>1520.0300000000002</v>
      </c>
      <c r="M213" s="52">
        <v>1263.3999999999999</v>
      </c>
      <c r="N213" s="52">
        <v>2438.16</v>
      </c>
      <c r="O213" s="52">
        <f t="shared" si="3"/>
        <v>15992.009999999998</v>
      </c>
    </row>
    <row r="214" spans="1:15" s="54" customFormat="1" ht="30.75" customHeight="1">
      <c r="A214" s="116">
        <v>74</v>
      </c>
      <c r="B214" s="118" t="s">
        <v>323</v>
      </c>
      <c r="C214" s="56" t="s">
        <v>322</v>
      </c>
      <c r="D214" s="56" t="s">
        <v>321</v>
      </c>
      <c r="E214" s="56" t="s">
        <v>179</v>
      </c>
      <c r="F214" s="56" t="s">
        <v>3</v>
      </c>
      <c r="G214" s="55">
        <v>5520</v>
      </c>
      <c r="H214" s="55">
        <v>1380</v>
      </c>
      <c r="I214" s="55">
        <v>0</v>
      </c>
      <c r="J214" s="55">
        <v>0</v>
      </c>
      <c r="K214" s="55">
        <v>0</v>
      </c>
      <c r="L214" s="55">
        <v>0</v>
      </c>
      <c r="M214" s="55">
        <v>0</v>
      </c>
      <c r="N214" s="55">
        <v>0</v>
      </c>
      <c r="O214" s="55">
        <f t="shared" si="3"/>
        <v>6900</v>
      </c>
    </row>
    <row r="215" spans="1:15" ht="30.75" customHeight="1">
      <c r="A215" s="116"/>
      <c r="B215" s="118"/>
      <c r="C215" s="53" t="s">
        <v>322</v>
      </c>
      <c r="D215" s="53" t="s">
        <v>321</v>
      </c>
      <c r="E215" s="53" t="s">
        <v>178</v>
      </c>
      <c r="F215" s="53" t="s">
        <v>3</v>
      </c>
      <c r="G215" s="52">
        <v>103.61</v>
      </c>
      <c r="H215" s="52">
        <v>18.5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f t="shared" si="3"/>
        <v>122.11</v>
      </c>
    </row>
    <row r="216" spans="1:15" s="54" customFormat="1" ht="18" customHeight="1">
      <c r="A216" s="116">
        <v>75</v>
      </c>
      <c r="B216" s="118" t="s">
        <v>320</v>
      </c>
      <c r="C216" s="56" t="s">
        <v>319</v>
      </c>
      <c r="D216" s="56" t="s">
        <v>318</v>
      </c>
      <c r="E216" s="56" t="s">
        <v>179</v>
      </c>
      <c r="F216" s="56" t="s">
        <v>3</v>
      </c>
      <c r="G216" s="55">
        <v>25620</v>
      </c>
      <c r="H216" s="55">
        <v>25620</v>
      </c>
      <c r="I216" s="55">
        <v>25620</v>
      </c>
      <c r="J216" s="55">
        <v>25620</v>
      </c>
      <c r="K216" s="55">
        <v>25620</v>
      </c>
      <c r="L216" s="55">
        <v>25620</v>
      </c>
      <c r="M216" s="55">
        <v>25620</v>
      </c>
      <c r="N216" s="55">
        <v>112096.42</v>
      </c>
      <c r="O216" s="55">
        <f t="shared" si="3"/>
        <v>291436.42</v>
      </c>
    </row>
    <row r="217" spans="1:15" ht="18" customHeight="1">
      <c r="A217" s="116"/>
      <c r="B217" s="118"/>
      <c r="C217" s="53" t="s">
        <v>319</v>
      </c>
      <c r="D217" s="53" t="s">
        <v>318</v>
      </c>
      <c r="E217" s="53" t="s">
        <v>178</v>
      </c>
      <c r="F217" s="53" t="s">
        <v>3</v>
      </c>
      <c r="G217" s="52">
        <v>6547.57</v>
      </c>
      <c r="H217" s="52">
        <v>8220.0299999999988</v>
      </c>
      <c r="I217" s="52">
        <v>7434.27</v>
      </c>
      <c r="J217" s="52">
        <v>6609.4</v>
      </c>
      <c r="K217" s="52">
        <v>5805.2</v>
      </c>
      <c r="L217" s="52">
        <v>5002.09</v>
      </c>
      <c r="M217" s="52">
        <v>4211.38</v>
      </c>
      <c r="N217" s="52">
        <v>8943.9599999999991</v>
      </c>
      <c r="O217" s="52">
        <f t="shared" si="3"/>
        <v>52773.899999999994</v>
      </c>
    </row>
    <row r="218" spans="1:15" s="54" customFormat="1" ht="18" customHeight="1">
      <c r="A218" s="116">
        <v>76</v>
      </c>
      <c r="B218" s="118" t="s">
        <v>317</v>
      </c>
      <c r="C218" s="56" t="s">
        <v>316</v>
      </c>
      <c r="D218" s="56" t="s">
        <v>315</v>
      </c>
      <c r="E218" s="56" t="s">
        <v>179</v>
      </c>
      <c r="F218" s="56" t="s">
        <v>3</v>
      </c>
      <c r="G218" s="55">
        <v>18652</v>
      </c>
      <c r="H218" s="55">
        <v>18652</v>
      </c>
      <c r="I218" s="55">
        <v>18652</v>
      </c>
      <c r="J218" s="55">
        <v>18652</v>
      </c>
      <c r="K218" s="55">
        <v>18652</v>
      </c>
      <c r="L218" s="55">
        <v>18652</v>
      </c>
      <c r="M218" s="55">
        <v>5603.3</v>
      </c>
      <c r="N218" s="55">
        <v>0</v>
      </c>
      <c r="O218" s="55">
        <f t="shared" si="3"/>
        <v>117515.3</v>
      </c>
    </row>
    <row r="219" spans="1:15" ht="18" customHeight="1">
      <c r="A219" s="116"/>
      <c r="B219" s="118"/>
      <c r="C219" s="53" t="s">
        <v>316</v>
      </c>
      <c r="D219" s="53" t="s">
        <v>315</v>
      </c>
      <c r="E219" s="53" t="s">
        <v>178</v>
      </c>
      <c r="F219" s="53" t="s">
        <v>3</v>
      </c>
      <c r="G219" s="52">
        <v>3064.3599999999997</v>
      </c>
      <c r="H219" s="52">
        <v>3569.78</v>
      </c>
      <c r="I219" s="52">
        <v>2882.3900000000003</v>
      </c>
      <c r="J219" s="52">
        <v>2180.5699999999997</v>
      </c>
      <c r="K219" s="52">
        <v>1486.9</v>
      </c>
      <c r="L219" s="52">
        <v>794.18</v>
      </c>
      <c r="M219" s="52">
        <v>146.44</v>
      </c>
      <c r="N219" s="52">
        <v>0</v>
      </c>
      <c r="O219" s="52">
        <f t="shared" si="3"/>
        <v>14124.619999999999</v>
      </c>
    </row>
    <row r="220" spans="1:15" s="54" customFormat="1" ht="30.75" customHeight="1">
      <c r="A220" s="116">
        <v>77</v>
      </c>
      <c r="B220" s="118" t="s">
        <v>314</v>
      </c>
      <c r="C220" s="56" t="s">
        <v>313</v>
      </c>
      <c r="D220" s="56" t="s">
        <v>312</v>
      </c>
      <c r="E220" s="56" t="s">
        <v>179</v>
      </c>
      <c r="F220" s="56" t="s">
        <v>3</v>
      </c>
      <c r="G220" s="55">
        <v>22532</v>
      </c>
      <c r="H220" s="55">
        <v>22532</v>
      </c>
      <c r="I220" s="55">
        <v>22532</v>
      </c>
      <c r="J220" s="55">
        <v>22532</v>
      </c>
      <c r="K220" s="55">
        <v>22532</v>
      </c>
      <c r="L220" s="55">
        <v>22532</v>
      </c>
      <c r="M220" s="55">
        <v>22532</v>
      </c>
      <c r="N220" s="55">
        <v>219687</v>
      </c>
      <c r="O220" s="55">
        <f t="shared" si="3"/>
        <v>377411</v>
      </c>
    </row>
    <row r="221" spans="1:15" ht="14.25" customHeight="1">
      <c r="A221" s="116"/>
      <c r="B221" s="118"/>
      <c r="C221" s="53" t="s">
        <v>313</v>
      </c>
      <c r="D221" s="53" t="s">
        <v>312</v>
      </c>
      <c r="E221" s="53" t="s">
        <v>178</v>
      </c>
      <c r="F221" s="53" t="s">
        <v>3</v>
      </c>
      <c r="G221" s="52">
        <v>10220.74</v>
      </c>
      <c r="H221" s="52">
        <v>13068.619999999999</v>
      </c>
      <c r="I221" s="52">
        <v>12262.220000000001</v>
      </c>
      <c r="J221" s="52">
        <v>11390.400000000001</v>
      </c>
      <c r="K221" s="52">
        <v>10552.45</v>
      </c>
      <c r="L221" s="52">
        <v>9715.65</v>
      </c>
      <c r="M221" s="52">
        <v>8904.1</v>
      </c>
      <c r="N221" s="52">
        <v>42689.66</v>
      </c>
      <c r="O221" s="52">
        <f t="shared" si="3"/>
        <v>118803.84000000001</v>
      </c>
    </row>
    <row r="222" spans="1:15" s="54" customFormat="1" ht="22.5" customHeight="1">
      <c r="A222" s="116">
        <v>78</v>
      </c>
      <c r="B222" s="118" t="s">
        <v>311</v>
      </c>
      <c r="C222" s="56" t="s">
        <v>310</v>
      </c>
      <c r="D222" s="56" t="s">
        <v>309</v>
      </c>
      <c r="E222" s="56" t="s">
        <v>179</v>
      </c>
      <c r="F222" s="56" t="s">
        <v>3</v>
      </c>
      <c r="G222" s="55">
        <v>2256</v>
      </c>
      <c r="H222" s="55">
        <v>1692</v>
      </c>
      <c r="I222" s="55">
        <v>0</v>
      </c>
      <c r="J222" s="55">
        <v>0</v>
      </c>
      <c r="K222" s="55">
        <v>0</v>
      </c>
      <c r="L222" s="55">
        <v>0</v>
      </c>
      <c r="M222" s="55">
        <v>0</v>
      </c>
      <c r="N222" s="55">
        <v>0</v>
      </c>
      <c r="O222" s="55">
        <f t="shared" si="3"/>
        <v>3948</v>
      </c>
    </row>
    <row r="223" spans="1:15" ht="22.5" customHeight="1">
      <c r="A223" s="116"/>
      <c r="B223" s="118"/>
      <c r="C223" s="53" t="s">
        <v>310</v>
      </c>
      <c r="D223" s="53" t="s">
        <v>309</v>
      </c>
      <c r="E223" s="53" t="s">
        <v>178</v>
      </c>
      <c r="F223" s="53" t="s">
        <v>3</v>
      </c>
      <c r="G223" s="52">
        <v>72.58</v>
      </c>
      <c r="H223" s="52">
        <v>38.36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52">
        <f t="shared" si="3"/>
        <v>110.94</v>
      </c>
    </row>
    <row r="224" spans="1:15" s="54" customFormat="1" ht="20.25" customHeight="1">
      <c r="A224" s="116">
        <v>79</v>
      </c>
      <c r="B224" s="118" t="s">
        <v>308</v>
      </c>
      <c r="C224" s="56" t="s">
        <v>307</v>
      </c>
      <c r="D224" s="56" t="s">
        <v>306</v>
      </c>
      <c r="E224" s="56" t="s">
        <v>179</v>
      </c>
      <c r="F224" s="56" t="s">
        <v>3</v>
      </c>
      <c r="G224" s="55">
        <v>2528</v>
      </c>
      <c r="H224" s="55">
        <v>1896</v>
      </c>
      <c r="I224" s="55">
        <v>0</v>
      </c>
      <c r="J224" s="55">
        <v>0</v>
      </c>
      <c r="K224" s="55">
        <v>0</v>
      </c>
      <c r="L224" s="55">
        <v>0</v>
      </c>
      <c r="M224" s="55">
        <v>0</v>
      </c>
      <c r="N224" s="55">
        <v>0</v>
      </c>
      <c r="O224" s="55">
        <f t="shared" si="3"/>
        <v>4424</v>
      </c>
    </row>
    <row r="225" spans="1:15" ht="20.25" customHeight="1">
      <c r="A225" s="116"/>
      <c r="B225" s="118"/>
      <c r="C225" s="53" t="s">
        <v>307</v>
      </c>
      <c r="D225" s="53" t="s">
        <v>306</v>
      </c>
      <c r="E225" s="53" t="s">
        <v>178</v>
      </c>
      <c r="F225" s="53" t="s">
        <v>3</v>
      </c>
      <c r="G225" s="52">
        <v>81.33</v>
      </c>
      <c r="H225" s="52">
        <v>42.970000000000006</v>
      </c>
      <c r="I225" s="52">
        <v>0</v>
      </c>
      <c r="J225" s="52">
        <v>0</v>
      </c>
      <c r="K225" s="52">
        <v>0</v>
      </c>
      <c r="L225" s="52">
        <v>0</v>
      </c>
      <c r="M225" s="52">
        <v>0</v>
      </c>
      <c r="N225" s="52">
        <v>0</v>
      </c>
      <c r="O225" s="52">
        <f t="shared" si="3"/>
        <v>124.30000000000001</v>
      </c>
    </row>
    <row r="226" spans="1:15" s="54" customFormat="1" ht="18.75" customHeight="1">
      <c r="A226" s="116">
        <v>80</v>
      </c>
      <c r="B226" s="118" t="s">
        <v>305</v>
      </c>
      <c r="C226" s="56" t="s">
        <v>304</v>
      </c>
      <c r="D226" s="56" t="s">
        <v>303</v>
      </c>
      <c r="E226" s="56" t="s">
        <v>179</v>
      </c>
      <c r="F226" s="56" t="s">
        <v>3</v>
      </c>
      <c r="G226" s="55">
        <v>20476</v>
      </c>
      <c r="H226" s="55">
        <v>20476</v>
      </c>
      <c r="I226" s="55">
        <v>20476</v>
      </c>
      <c r="J226" s="55">
        <v>20476</v>
      </c>
      <c r="K226" s="55">
        <v>20476</v>
      </c>
      <c r="L226" s="55">
        <v>20476</v>
      </c>
      <c r="M226" s="55">
        <v>20476</v>
      </c>
      <c r="N226" s="55">
        <v>199639.14</v>
      </c>
      <c r="O226" s="55">
        <f t="shared" si="3"/>
        <v>342971.14</v>
      </c>
    </row>
    <row r="227" spans="1:15" ht="18.75" customHeight="1">
      <c r="A227" s="116"/>
      <c r="B227" s="118"/>
      <c r="C227" s="53" t="s">
        <v>304</v>
      </c>
      <c r="D227" s="53" t="s">
        <v>303</v>
      </c>
      <c r="E227" s="53" t="s">
        <v>178</v>
      </c>
      <c r="F227" s="53" t="s">
        <v>3</v>
      </c>
      <c r="G227" s="52">
        <v>9134.8799999999992</v>
      </c>
      <c r="H227" s="52">
        <v>11714.17</v>
      </c>
      <c r="I227" s="52">
        <v>10991.349999999999</v>
      </c>
      <c r="J227" s="52">
        <v>10209.900000000001</v>
      </c>
      <c r="K227" s="52">
        <v>9458.7800000000007</v>
      </c>
      <c r="L227" s="52">
        <v>8708.7000000000007</v>
      </c>
      <c r="M227" s="52">
        <v>7981.2599999999993</v>
      </c>
      <c r="N227" s="52">
        <v>38264.81</v>
      </c>
      <c r="O227" s="52">
        <f t="shared" si="3"/>
        <v>106463.84999999999</v>
      </c>
    </row>
    <row r="228" spans="1:15" s="54" customFormat="1" ht="20.25" customHeight="1">
      <c r="A228" s="116">
        <v>81</v>
      </c>
      <c r="B228" s="118" t="s">
        <v>302</v>
      </c>
      <c r="C228" s="56" t="s">
        <v>301</v>
      </c>
      <c r="D228" s="56" t="s">
        <v>300</v>
      </c>
      <c r="E228" s="56" t="s">
        <v>179</v>
      </c>
      <c r="F228" s="56" t="s">
        <v>3</v>
      </c>
      <c r="G228" s="55">
        <v>3736</v>
      </c>
      <c r="H228" s="55">
        <v>2792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>
        <v>0</v>
      </c>
      <c r="O228" s="55">
        <f t="shared" si="3"/>
        <v>6528</v>
      </c>
    </row>
    <row r="229" spans="1:15" ht="21.75" customHeight="1">
      <c r="A229" s="116"/>
      <c r="B229" s="118"/>
      <c r="C229" s="53" t="s">
        <v>301</v>
      </c>
      <c r="D229" s="53" t="s">
        <v>300</v>
      </c>
      <c r="E229" s="53" t="s">
        <v>178</v>
      </c>
      <c r="F229" s="53" t="s">
        <v>3</v>
      </c>
      <c r="G229" s="52">
        <v>123.22</v>
      </c>
      <c r="H229" s="52">
        <v>66.69</v>
      </c>
      <c r="I229" s="52">
        <v>0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f t="shared" si="3"/>
        <v>189.91</v>
      </c>
    </row>
    <row r="230" spans="1:15" s="54" customFormat="1" ht="24" customHeight="1">
      <c r="A230" s="116">
        <v>82</v>
      </c>
      <c r="B230" s="117" t="s">
        <v>299</v>
      </c>
      <c r="C230" s="56" t="s">
        <v>298</v>
      </c>
      <c r="D230" s="56" t="s">
        <v>297</v>
      </c>
      <c r="E230" s="56" t="s">
        <v>179</v>
      </c>
      <c r="F230" s="56" t="s">
        <v>3</v>
      </c>
      <c r="G230" s="55">
        <v>1112</v>
      </c>
      <c r="H230" s="55">
        <v>1112</v>
      </c>
      <c r="I230" s="55">
        <v>552</v>
      </c>
      <c r="J230" s="55">
        <v>0</v>
      </c>
      <c r="K230" s="55">
        <v>0</v>
      </c>
      <c r="L230" s="55">
        <v>0</v>
      </c>
      <c r="M230" s="55">
        <v>0</v>
      </c>
      <c r="N230" s="55">
        <v>0</v>
      </c>
      <c r="O230" s="55">
        <f t="shared" si="3"/>
        <v>2776</v>
      </c>
    </row>
    <row r="231" spans="1:15" ht="24.75" customHeight="1">
      <c r="A231" s="116"/>
      <c r="B231" s="117"/>
      <c r="C231" s="53" t="s">
        <v>298</v>
      </c>
      <c r="D231" s="53" t="s">
        <v>297</v>
      </c>
      <c r="E231" s="53" t="s">
        <v>178</v>
      </c>
      <c r="F231" s="53" t="s">
        <v>3</v>
      </c>
      <c r="G231" s="52">
        <v>57.730000000000004</v>
      </c>
      <c r="H231" s="52">
        <v>46.78</v>
      </c>
      <c r="I231" s="52">
        <v>10.75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f t="shared" si="3"/>
        <v>115.26</v>
      </c>
    </row>
    <row r="232" spans="1:15" s="54" customFormat="1" ht="15.75" customHeight="1">
      <c r="A232" s="116">
        <v>83</v>
      </c>
      <c r="B232" s="117" t="s">
        <v>296</v>
      </c>
      <c r="C232" s="56" t="s">
        <v>295</v>
      </c>
      <c r="D232" s="56" t="s">
        <v>294</v>
      </c>
      <c r="E232" s="56" t="s">
        <v>179</v>
      </c>
      <c r="F232" s="56" t="s">
        <v>3</v>
      </c>
      <c r="G232" s="55">
        <v>14764</v>
      </c>
      <c r="H232" s="55">
        <v>14764</v>
      </c>
      <c r="I232" s="55">
        <v>14764</v>
      </c>
      <c r="J232" s="55">
        <v>14764</v>
      </c>
      <c r="K232" s="55">
        <v>14764</v>
      </c>
      <c r="L232" s="55">
        <v>14764</v>
      </c>
      <c r="M232" s="55">
        <v>14764</v>
      </c>
      <c r="N232" s="55">
        <v>154960</v>
      </c>
      <c r="O232" s="55">
        <f t="shared" si="3"/>
        <v>258308</v>
      </c>
    </row>
    <row r="233" spans="1:15" ht="15.75" customHeight="1">
      <c r="A233" s="116"/>
      <c r="B233" s="117"/>
      <c r="C233" s="53" t="s">
        <v>295</v>
      </c>
      <c r="D233" s="53" t="s">
        <v>294</v>
      </c>
      <c r="E233" s="53" t="s">
        <v>178</v>
      </c>
      <c r="F233" s="53" t="s">
        <v>3</v>
      </c>
      <c r="G233" s="52">
        <v>7513.41</v>
      </c>
      <c r="H233" s="52">
        <v>9549.9499999999989</v>
      </c>
      <c r="I233" s="52">
        <v>8988.77</v>
      </c>
      <c r="J233" s="52">
        <v>8379.57</v>
      </c>
      <c r="K233" s="52">
        <v>7795.1799999999994</v>
      </c>
      <c r="L233" s="52">
        <v>7211.58</v>
      </c>
      <c r="M233" s="52">
        <v>6646.7900000000009</v>
      </c>
      <c r="N233" s="52">
        <v>34325.950000000004</v>
      </c>
      <c r="O233" s="52">
        <f t="shared" si="3"/>
        <v>90411.200000000012</v>
      </c>
    </row>
    <row r="234" spans="1:15" s="54" customFormat="1" ht="24.75" customHeight="1">
      <c r="A234" s="116">
        <v>84</v>
      </c>
      <c r="B234" s="117" t="s">
        <v>293</v>
      </c>
      <c r="C234" s="56" t="s">
        <v>292</v>
      </c>
      <c r="D234" s="56" t="s">
        <v>291</v>
      </c>
      <c r="E234" s="56" t="s">
        <v>179</v>
      </c>
      <c r="F234" s="56" t="s">
        <v>3</v>
      </c>
      <c r="G234" s="55">
        <v>11320</v>
      </c>
      <c r="H234" s="55">
        <v>11320</v>
      </c>
      <c r="I234" s="55">
        <v>11320</v>
      </c>
      <c r="J234" s="55">
        <v>11320</v>
      </c>
      <c r="K234" s="55">
        <v>11320</v>
      </c>
      <c r="L234" s="55">
        <v>11320</v>
      </c>
      <c r="M234" s="55">
        <v>11320</v>
      </c>
      <c r="N234" s="55">
        <v>61435.81</v>
      </c>
      <c r="O234" s="55">
        <f t="shared" si="3"/>
        <v>140675.81</v>
      </c>
    </row>
    <row r="235" spans="1:15" ht="19.5" customHeight="1">
      <c r="A235" s="116"/>
      <c r="B235" s="117"/>
      <c r="C235" s="53" t="s">
        <v>292</v>
      </c>
      <c r="D235" s="53" t="s">
        <v>291</v>
      </c>
      <c r="E235" s="53" t="s">
        <v>178</v>
      </c>
      <c r="F235" s="53" t="s">
        <v>3</v>
      </c>
      <c r="G235" s="52">
        <v>3807.79</v>
      </c>
      <c r="H235" s="52">
        <v>4744.5</v>
      </c>
      <c r="I235" s="52">
        <v>4334.49</v>
      </c>
      <c r="J235" s="52">
        <v>3901.6</v>
      </c>
      <c r="K235" s="52">
        <v>3480.76</v>
      </c>
      <c r="L235" s="52">
        <v>3060.44</v>
      </c>
      <c r="M235" s="52">
        <v>2647.85</v>
      </c>
      <c r="N235" s="52">
        <v>7007.1999999999989</v>
      </c>
      <c r="O235" s="52">
        <f t="shared" si="3"/>
        <v>32984.629999999997</v>
      </c>
    </row>
    <row r="236" spans="1:15" s="54" customFormat="1" ht="17.25" customHeight="1">
      <c r="A236" s="116">
        <v>85</v>
      </c>
      <c r="B236" s="117" t="s">
        <v>290</v>
      </c>
      <c r="C236" s="56" t="s">
        <v>289</v>
      </c>
      <c r="D236" s="56" t="s">
        <v>288</v>
      </c>
      <c r="E236" s="56" t="s">
        <v>179</v>
      </c>
      <c r="F236" s="56" t="s">
        <v>3</v>
      </c>
      <c r="G236" s="55">
        <v>8620</v>
      </c>
      <c r="H236" s="55">
        <v>8620</v>
      </c>
      <c r="I236" s="55">
        <v>8620</v>
      </c>
      <c r="J236" s="55">
        <v>8620</v>
      </c>
      <c r="K236" s="55">
        <v>8620</v>
      </c>
      <c r="L236" s="55">
        <v>8620</v>
      </c>
      <c r="M236" s="55">
        <v>8620</v>
      </c>
      <c r="N236" s="55">
        <v>47394.28</v>
      </c>
      <c r="O236" s="55">
        <f t="shared" si="3"/>
        <v>107734.28</v>
      </c>
    </row>
    <row r="237" spans="1:15" ht="16.5" customHeight="1">
      <c r="A237" s="116"/>
      <c r="B237" s="117"/>
      <c r="C237" s="53" t="s">
        <v>289</v>
      </c>
      <c r="D237" s="53" t="s">
        <v>288</v>
      </c>
      <c r="E237" s="53" t="s">
        <v>178</v>
      </c>
      <c r="F237" s="53" t="s">
        <v>3</v>
      </c>
      <c r="G237" s="52">
        <v>2916.51</v>
      </c>
      <c r="H237" s="52">
        <v>3635.61</v>
      </c>
      <c r="I237" s="52">
        <v>3323.46</v>
      </c>
      <c r="J237" s="52">
        <v>2993.75</v>
      </c>
      <c r="K237" s="52">
        <v>2673.2799999999997</v>
      </c>
      <c r="L237" s="52">
        <v>2353.23</v>
      </c>
      <c r="M237" s="52">
        <v>2039.12</v>
      </c>
      <c r="N237" s="52">
        <v>5464.0500000000011</v>
      </c>
      <c r="O237" s="52">
        <f t="shared" si="3"/>
        <v>25399.010000000002</v>
      </c>
    </row>
    <row r="238" spans="1:15" s="54" customFormat="1" ht="30.75" customHeight="1">
      <c r="A238" s="116">
        <v>86</v>
      </c>
      <c r="B238" s="117" t="s">
        <v>287</v>
      </c>
      <c r="C238" s="56" t="s">
        <v>286</v>
      </c>
      <c r="D238" s="56" t="s">
        <v>285</v>
      </c>
      <c r="E238" s="56" t="s">
        <v>179</v>
      </c>
      <c r="F238" s="56" t="s">
        <v>3</v>
      </c>
      <c r="G238" s="55">
        <v>16664</v>
      </c>
      <c r="H238" s="55">
        <v>16664</v>
      </c>
      <c r="I238" s="55">
        <v>16664</v>
      </c>
      <c r="J238" s="55">
        <v>16664</v>
      </c>
      <c r="K238" s="55">
        <v>16664</v>
      </c>
      <c r="L238" s="55">
        <v>16664</v>
      </c>
      <c r="M238" s="55">
        <v>16664</v>
      </c>
      <c r="N238" s="55">
        <v>8324.36</v>
      </c>
      <c r="O238" s="55">
        <f t="shared" si="3"/>
        <v>124972.36</v>
      </c>
    </row>
    <row r="239" spans="1:15" ht="30.75" customHeight="1">
      <c r="A239" s="116"/>
      <c r="B239" s="117"/>
      <c r="C239" s="53" t="s">
        <v>286</v>
      </c>
      <c r="D239" s="53" t="s">
        <v>285</v>
      </c>
      <c r="E239" s="53" t="s">
        <v>178</v>
      </c>
      <c r="F239" s="53" t="s">
        <v>3</v>
      </c>
      <c r="G239" s="52">
        <v>3114.63</v>
      </c>
      <c r="H239" s="52">
        <v>3676.2000000000003</v>
      </c>
      <c r="I239" s="52">
        <v>3104</v>
      </c>
      <c r="J239" s="52">
        <v>2515.9299999999998</v>
      </c>
      <c r="K239" s="52">
        <v>1936.58</v>
      </c>
      <c r="L239" s="52">
        <v>1358.03</v>
      </c>
      <c r="M239" s="52">
        <v>782.25</v>
      </c>
      <c r="N239" s="52">
        <v>191.1</v>
      </c>
      <c r="O239" s="52">
        <f t="shared" si="3"/>
        <v>16678.72</v>
      </c>
    </row>
    <row r="240" spans="1:15" s="54" customFormat="1" ht="25.5" customHeight="1">
      <c r="A240" s="116">
        <v>87</v>
      </c>
      <c r="B240" s="117" t="s">
        <v>284</v>
      </c>
      <c r="C240" s="56" t="s">
        <v>283</v>
      </c>
      <c r="D240" s="56" t="s">
        <v>282</v>
      </c>
      <c r="E240" s="56" t="s">
        <v>179</v>
      </c>
      <c r="F240" s="56" t="s">
        <v>3</v>
      </c>
      <c r="G240" s="55">
        <v>7556</v>
      </c>
      <c r="H240" s="55">
        <v>7556</v>
      </c>
      <c r="I240" s="55">
        <v>7556</v>
      </c>
      <c r="J240" s="55">
        <v>7556</v>
      </c>
      <c r="K240" s="55">
        <v>7556</v>
      </c>
      <c r="L240" s="55">
        <v>7556</v>
      </c>
      <c r="M240" s="55">
        <v>7556</v>
      </c>
      <c r="N240" s="55">
        <v>43409</v>
      </c>
      <c r="O240" s="55">
        <f t="shared" si="3"/>
        <v>96301</v>
      </c>
    </row>
    <row r="241" spans="1:15" ht="17.25" customHeight="1">
      <c r="A241" s="116"/>
      <c r="B241" s="117"/>
      <c r="C241" s="53" t="s">
        <v>283</v>
      </c>
      <c r="D241" s="53" t="s">
        <v>282</v>
      </c>
      <c r="E241" s="53" t="s">
        <v>178</v>
      </c>
      <c r="F241" s="53" t="s">
        <v>3</v>
      </c>
      <c r="G241" s="52">
        <v>2517.4299999999998</v>
      </c>
      <c r="H241" s="52">
        <v>3133.6400000000003</v>
      </c>
      <c r="I241" s="52">
        <v>2870.5099999999998</v>
      </c>
      <c r="J241" s="52">
        <v>2592.1999999999998</v>
      </c>
      <c r="K241" s="52">
        <v>2321.85</v>
      </c>
      <c r="L241" s="52">
        <v>2051.86</v>
      </c>
      <c r="M241" s="52">
        <v>1787.07</v>
      </c>
      <c r="N241" s="52">
        <v>5002.380000000001</v>
      </c>
      <c r="O241" s="52">
        <f t="shared" si="3"/>
        <v>22276.940000000002</v>
      </c>
    </row>
    <row r="242" spans="1:15" s="54" customFormat="1" ht="20.25" customHeight="1">
      <c r="A242" s="116">
        <v>88</v>
      </c>
      <c r="B242" s="117" t="s">
        <v>281</v>
      </c>
      <c r="C242" s="56" t="s">
        <v>280</v>
      </c>
      <c r="D242" s="56" t="s">
        <v>279</v>
      </c>
      <c r="E242" s="56" t="s">
        <v>179</v>
      </c>
      <c r="F242" s="56" t="s">
        <v>3</v>
      </c>
      <c r="G242" s="55">
        <v>7328</v>
      </c>
      <c r="H242" s="55">
        <v>7328</v>
      </c>
      <c r="I242" s="55">
        <v>7328</v>
      </c>
      <c r="J242" s="55">
        <v>7328</v>
      </c>
      <c r="K242" s="55">
        <v>7328</v>
      </c>
      <c r="L242" s="55">
        <v>7328</v>
      </c>
      <c r="M242" s="55">
        <v>7328</v>
      </c>
      <c r="N242" s="55">
        <v>39568.04</v>
      </c>
      <c r="O242" s="55">
        <f t="shared" si="3"/>
        <v>90864.040000000008</v>
      </c>
    </row>
    <row r="243" spans="1:15" ht="21.75" customHeight="1">
      <c r="A243" s="116"/>
      <c r="B243" s="117"/>
      <c r="C243" s="53" t="s">
        <v>280</v>
      </c>
      <c r="D243" s="53" t="s">
        <v>279</v>
      </c>
      <c r="E243" s="53" t="s">
        <v>178</v>
      </c>
      <c r="F243" s="53" t="s">
        <v>3</v>
      </c>
      <c r="G243" s="52">
        <v>2373.8199999999997</v>
      </c>
      <c r="H243" s="52">
        <v>2948.52</v>
      </c>
      <c r="I243" s="52">
        <v>2693.08</v>
      </c>
      <c r="J243" s="52">
        <v>2423.42</v>
      </c>
      <c r="K243" s="52">
        <v>2161.23</v>
      </c>
      <c r="L243" s="52">
        <v>1899.38</v>
      </c>
      <c r="M243" s="52">
        <v>1642.3200000000002</v>
      </c>
      <c r="N243" s="52">
        <v>4327.9899999999989</v>
      </c>
      <c r="O243" s="52">
        <f t="shared" si="3"/>
        <v>20469.759999999998</v>
      </c>
    </row>
    <row r="244" spans="1:15" s="54" customFormat="1" ht="19.5" customHeight="1">
      <c r="A244" s="116">
        <v>89</v>
      </c>
      <c r="B244" s="117" t="s">
        <v>278</v>
      </c>
      <c r="C244" s="56" t="s">
        <v>277</v>
      </c>
      <c r="D244" s="56" t="s">
        <v>276</v>
      </c>
      <c r="E244" s="56" t="s">
        <v>179</v>
      </c>
      <c r="F244" s="56" t="s">
        <v>3</v>
      </c>
      <c r="G244" s="55">
        <v>7608</v>
      </c>
      <c r="H244" s="55">
        <v>7608</v>
      </c>
      <c r="I244" s="55">
        <v>7608</v>
      </c>
      <c r="J244" s="55">
        <v>7608</v>
      </c>
      <c r="K244" s="55">
        <v>7608</v>
      </c>
      <c r="L244" s="55">
        <v>7608</v>
      </c>
      <c r="M244" s="55">
        <v>7608</v>
      </c>
      <c r="N244" s="55">
        <v>43707</v>
      </c>
      <c r="O244" s="55">
        <f t="shared" si="3"/>
        <v>96963</v>
      </c>
    </row>
    <row r="245" spans="1:15" ht="22.5" customHeight="1">
      <c r="A245" s="116"/>
      <c r="B245" s="117"/>
      <c r="C245" s="53" t="s">
        <v>277</v>
      </c>
      <c r="D245" s="53" t="s">
        <v>276</v>
      </c>
      <c r="E245" s="53" t="s">
        <v>178</v>
      </c>
      <c r="F245" s="53" t="s">
        <v>3</v>
      </c>
      <c r="G245" s="52">
        <v>2432</v>
      </c>
      <c r="H245" s="52">
        <v>3032.7</v>
      </c>
      <c r="I245" s="52">
        <v>2778.03</v>
      </c>
      <c r="J245" s="52">
        <v>2508.6999999999998</v>
      </c>
      <c r="K245" s="52">
        <v>2247.02</v>
      </c>
      <c r="L245" s="52">
        <v>1985.75</v>
      </c>
      <c r="M245" s="52">
        <v>1729.48</v>
      </c>
      <c r="N245" s="52">
        <v>4841.1500000000015</v>
      </c>
      <c r="O245" s="52">
        <f t="shared" si="3"/>
        <v>21554.83</v>
      </c>
    </row>
    <row r="246" spans="1:15" s="54" customFormat="1" ht="17.25" customHeight="1">
      <c r="A246" s="116">
        <v>90</v>
      </c>
      <c r="B246" s="122" t="s">
        <v>275</v>
      </c>
      <c r="C246" s="56" t="s">
        <v>274</v>
      </c>
      <c r="D246" s="56" t="s">
        <v>273</v>
      </c>
      <c r="E246" s="56" t="s">
        <v>179</v>
      </c>
      <c r="F246" s="56" t="s">
        <v>3</v>
      </c>
      <c r="G246" s="55">
        <v>4872</v>
      </c>
      <c r="H246" s="55">
        <v>4872</v>
      </c>
      <c r="I246" s="55">
        <v>4872</v>
      </c>
      <c r="J246" s="55">
        <v>4872</v>
      </c>
      <c r="K246" s="55">
        <v>4872</v>
      </c>
      <c r="L246" s="55">
        <v>4872</v>
      </c>
      <c r="M246" s="55">
        <v>4872</v>
      </c>
      <c r="N246" s="55">
        <v>6765.11</v>
      </c>
      <c r="O246" s="55">
        <f t="shared" si="3"/>
        <v>40869.11</v>
      </c>
    </row>
    <row r="247" spans="1:15" ht="22.5" customHeight="1">
      <c r="A247" s="116"/>
      <c r="B247" s="122"/>
      <c r="C247" s="53" t="s">
        <v>274</v>
      </c>
      <c r="D247" s="53" t="s">
        <v>273</v>
      </c>
      <c r="E247" s="53" t="s">
        <v>178</v>
      </c>
      <c r="F247" s="53" t="s">
        <v>3</v>
      </c>
      <c r="G247" s="52">
        <v>945.37</v>
      </c>
      <c r="H247" s="52">
        <v>1129.98</v>
      </c>
      <c r="I247" s="52">
        <v>976.08</v>
      </c>
      <c r="J247" s="52">
        <v>817.15</v>
      </c>
      <c r="K247" s="52">
        <v>660.95999999999992</v>
      </c>
      <c r="L247" s="52">
        <v>504.99</v>
      </c>
      <c r="M247" s="52">
        <v>350.13</v>
      </c>
      <c r="N247" s="52">
        <v>231.16000000000003</v>
      </c>
      <c r="O247" s="52">
        <f t="shared" si="3"/>
        <v>5615.82</v>
      </c>
    </row>
    <row r="248" spans="1:15" s="54" customFormat="1" ht="21" customHeight="1">
      <c r="A248" s="116">
        <v>91</v>
      </c>
      <c r="B248" s="122" t="s">
        <v>272</v>
      </c>
      <c r="C248" s="56" t="s">
        <v>271</v>
      </c>
      <c r="D248" s="56" t="s">
        <v>270</v>
      </c>
      <c r="E248" s="56" t="s">
        <v>179</v>
      </c>
      <c r="F248" s="56" t="s">
        <v>3</v>
      </c>
      <c r="G248" s="55">
        <v>18456</v>
      </c>
      <c r="H248" s="55">
        <v>18456</v>
      </c>
      <c r="I248" s="55">
        <v>18456</v>
      </c>
      <c r="J248" s="55">
        <v>18456</v>
      </c>
      <c r="K248" s="55">
        <v>18456</v>
      </c>
      <c r="L248" s="55">
        <v>18456</v>
      </c>
      <c r="M248" s="55">
        <v>18456</v>
      </c>
      <c r="N248" s="55">
        <v>27350.93</v>
      </c>
      <c r="O248" s="55">
        <f t="shared" si="3"/>
        <v>156542.93</v>
      </c>
    </row>
    <row r="249" spans="1:15" ht="23.25" customHeight="1">
      <c r="A249" s="116"/>
      <c r="B249" s="122"/>
      <c r="C249" s="53" t="s">
        <v>271</v>
      </c>
      <c r="D249" s="53" t="s">
        <v>270</v>
      </c>
      <c r="E249" s="53" t="s">
        <v>178</v>
      </c>
      <c r="F249" s="53" t="s">
        <v>3</v>
      </c>
      <c r="G249" s="52">
        <v>4502.42</v>
      </c>
      <c r="H249" s="52">
        <v>5376.52</v>
      </c>
      <c r="I249" s="52">
        <v>4653.82</v>
      </c>
      <c r="J249" s="52">
        <v>3907.0899999999997</v>
      </c>
      <c r="K249" s="52">
        <v>3173.3700000000003</v>
      </c>
      <c r="L249" s="52">
        <v>2440.6800000000003</v>
      </c>
      <c r="M249" s="52">
        <v>1713.46</v>
      </c>
      <c r="N249" s="52">
        <v>1207.0299999999997</v>
      </c>
      <c r="O249" s="52">
        <f t="shared" si="3"/>
        <v>26974.389999999996</v>
      </c>
    </row>
    <row r="250" spans="1:15" s="54" customFormat="1" ht="18.75" customHeight="1">
      <c r="A250" s="116">
        <v>92</v>
      </c>
      <c r="B250" s="122" t="s">
        <v>269</v>
      </c>
      <c r="C250" s="56" t="s">
        <v>268</v>
      </c>
      <c r="D250" s="56" t="s">
        <v>267</v>
      </c>
      <c r="E250" s="56" t="s">
        <v>179</v>
      </c>
      <c r="F250" s="56" t="s">
        <v>3</v>
      </c>
      <c r="G250" s="55">
        <v>9780</v>
      </c>
      <c r="H250" s="55">
        <v>9780</v>
      </c>
      <c r="I250" s="55">
        <v>9780</v>
      </c>
      <c r="J250" s="55">
        <v>9780</v>
      </c>
      <c r="K250" s="55">
        <v>9780</v>
      </c>
      <c r="L250" s="55">
        <v>9780</v>
      </c>
      <c r="M250" s="55">
        <v>9780</v>
      </c>
      <c r="N250" s="55">
        <v>14640</v>
      </c>
      <c r="O250" s="55">
        <f t="shared" si="3"/>
        <v>83100</v>
      </c>
    </row>
    <row r="251" spans="1:15" ht="17.25" customHeight="1">
      <c r="A251" s="116"/>
      <c r="B251" s="122"/>
      <c r="C251" s="53" t="s">
        <v>268</v>
      </c>
      <c r="D251" s="53" t="s">
        <v>267</v>
      </c>
      <c r="E251" s="53" t="s">
        <v>178</v>
      </c>
      <c r="F251" s="53" t="s">
        <v>3</v>
      </c>
      <c r="G251" s="52">
        <v>2398.15</v>
      </c>
      <c r="H251" s="52">
        <v>2864.3500000000004</v>
      </c>
      <c r="I251" s="52">
        <v>2480.1499999999996</v>
      </c>
      <c r="J251" s="52">
        <v>2083.11</v>
      </c>
      <c r="K251" s="52">
        <v>1693.0299999999997</v>
      </c>
      <c r="L251" s="52">
        <v>1303.4599999999998</v>
      </c>
      <c r="M251" s="52">
        <v>916.84</v>
      </c>
      <c r="N251" s="52">
        <v>658.96</v>
      </c>
      <c r="O251" s="52">
        <f t="shared" si="3"/>
        <v>14398.05</v>
      </c>
    </row>
    <row r="252" spans="1:15" s="54" customFormat="1" ht="20.25" customHeight="1">
      <c r="A252" s="116">
        <v>93</v>
      </c>
      <c r="B252" s="122" t="s">
        <v>266</v>
      </c>
      <c r="C252" s="56" t="s">
        <v>265</v>
      </c>
      <c r="D252" s="56" t="s">
        <v>264</v>
      </c>
      <c r="E252" s="56" t="s">
        <v>179</v>
      </c>
      <c r="F252" s="56" t="s">
        <v>3</v>
      </c>
      <c r="G252" s="55">
        <v>2815.36</v>
      </c>
      <c r="H252" s="55">
        <v>2815.36</v>
      </c>
      <c r="I252" s="55">
        <v>2815.36</v>
      </c>
      <c r="J252" s="55">
        <v>2815.36</v>
      </c>
      <c r="K252" s="55">
        <v>2815.36</v>
      </c>
      <c r="L252" s="55">
        <v>2815.36</v>
      </c>
      <c r="M252" s="55">
        <v>2815.36</v>
      </c>
      <c r="N252" s="55">
        <v>4927.2299999999996</v>
      </c>
      <c r="O252" s="55">
        <f t="shared" si="3"/>
        <v>24634.75</v>
      </c>
    </row>
    <row r="253" spans="1:15" ht="22.5" customHeight="1">
      <c r="A253" s="116"/>
      <c r="B253" s="122"/>
      <c r="C253" s="53" t="s">
        <v>265</v>
      </c>
      <c r="D253" s="53" t="s">
        <v>264</v>
      </c>
      <c r="E253" s="53" t="s">
        <v>178</v>
      </c>
      <c r="F253" s="53" t="s">
        <v>3</v>
      </c>
      <c r="G253" s="52">
        <v>658.98</v>
      </c>
      <c r="H253" s="52">
        <v>789.91</v>
      </c>
      <c r="I253" s="52">
        <v>687.55</v>
      </c>
      <c r="J253" s="52">
        <v>581.63</v>
      </c>
      <c r="K253" s="52">
        <v>477.65</v>
      </c>
      <c r="L253" s="52">
        <v>373.8</v>
      </c>
      <c r="M253" s="52">
        <v>270.81</v>
      </c>
      <c r="N253" s="52">
        <v>225.28999999999996</v>
      </c>
      <c r="O253" s="52">
        <f t="shared" si="3"/>
        <v>4065.62</v>
      </c>
    </row>
    <row r="254" spans="1:15" s="54" customFormat="1" ht="22.5" customHeight="1">
      <c r="A254" s="116">
        <v>94</v>
      </c>
      <c r="B254" s="122" t="s">
        <v>263</v>
      </c>
      <c r="C254" s="56" t="s">
        <v>262</v>
      </c>
      <c r="D254" s="56" t="s">
        <v>261</v>
      </c>
      <c r="E254" s="56" t="s">
        <v>179</v>
      </c>
      <c r="F254" s="56" t="s">
        <v>3</v>
      </c>
      <c r="G254" s="55">
        <v>11536</v>
      </c>
      <c r="H254" s="55">
        <v>11536</v>
      </c>
      <c r="I254" s="55">
        <v>11536</v>
      </c>
      <c r="J254" s="55">
        <v>11536</v>
      </c>
      <c r="K254" s="55">
        <v>11536</v>
      </c>
      <c r="L254" s="55">
        <v>11536</v>
      </c>
      <c r="M254" s="55">
        <v>11536</v>
      </c>
      <c r="N254" s="55">
        <v>77822</v>
      </c>
      <c r="O254" s="55">
        <f t="shared" si="3"/>
        <v>158574</v>
      </c>
    </row>
    <row r="255" spans="1:15" ht="19.5" customHeight="1">
      <c r="A255" s="116"/>
      <c r="B255" s="122"/>
      <c r="C255" s="53" t="s">
        <v>262</v>
      </c>
      <c r="D255" s="53" t="s">
        <v>261</v>
      </c>
      <c r="E255" s="53" t="s">
        <v>178</v>
      </c>
      <c r="F255" s="53" t="s">
        <v>3</v>
      </c>
      <c r="G255" s="52">
        <v>4618.72</v>
      </c>
      <c r="H255" s="52">
        <v>5773.2900000000009</v>
      </c>
      <c r="I255" s="52">
        <v>5328.3000000000011</v>
      </c>
      <c r="J255" s="52">
        <v>4855.03</v>
      </c>
      <c r="K255" s="52">
        <v>4396.5599999999995</v>
      </c>
      <c r="L255" s="52">
        <v>3938.7</v>
      </c>
      <c r="M255" s="52">
        <v>3490.8699999999994</v>
      </c>
      <c r="N255" s="52">
        <v>11519.099999999999</v>
      </c>
      <c r="O255" s="52">
        <f t="shared" si="3"/>
        <v>43920.57</v>
      </c>
    </row>
    <row r="256" spans="1:15" s="54" customFormat="1" ht="22.5" customHeight="1">
      <c r="A256" s="123" t="s">
        <v>260</v>
      </c>
      <c r="B256" s="124" t="s">
        <v>259</v>
      </c>
      <c r="C256" s="56" t="s">
        <v>258</v>
      </c>
      <c r="D256" s="56" t="s">
        <v>257</v>
      </c>
      <c r="E256" s="56" t="s">
        <v>179</v>
      </c>
      <c r="F256" s="56" t="s">
        <v>3</v>
      </c>
      <c r="G256" s="55">
        <v>11656</v>
      </c>
      <c r="H256" s="55">
        <v>11656</v>
      </c>
      <c r="I256" s="55">
        <v>11656</v>
      </c>
      <c r="J256" s="55">
        <v>11656</v>
      </c>
      <c r="K256" s="55">
        <v>11656</v>
      </c>
      <c r="L256" s="55">
        <v>11656</v>
      </c>
      <c r="M256" s="55">
        <v>11656</v>
      </c>
      <c r="N256" s="55">
        <v>26219</v>
      </c>
      <c r="O256" s="55">
        <f t="shared" si="3"/>
        <v>107811</v>
      </c>
    </row>
    <row r="257" spans="1:15" ht="19.5" customHeight="1">
      <c r="A257" s="123"/>
      <c r="B257" s="124"/>
      <c r="C257" s="53" t="s">
        <v>258</v>
      </c>
      <c r="D257" s="53" t="s">
        <v>257</v>
      </c>
      <c r="E257" s="53" t="s">
        <v>178</v>
      </c>
      <c r="F257" s="53" t="s">
        <v>3</v>
      </c>
      <c r="G257" s="52">
        <v>2941.39</v>
      </c>
      <c r="H257" s="52">
        <v>3548.37</v>
      </c>
      <c r="I257" s="52">
        <v>3117.56</v>
      </c>
      <c r="J257" s="52">
        <v>2670.54</v>
      </c>
      <c r="K257" s="52">
        <v>2232.19</v>
      </c>
      <c r="L257" s="52">
        <v>1794.47</v>
      </c>
      <c r="M257" s="52">
        <v>1360.96</v>
      </c>
      <c r="N257" s="52">
        <v>1471.34</v>
      </c>
      <c r="O257" s="52">
        <f t="shared" si="3"/>
        <v>19136.82</v>
      </c>
    </row>
    <row r="258" spans="1:15" s="54" customFormat="1" ht="19.5" customHeight="1">
      <c r="A258" s="123" t="s">
        <v>256</v>
      </c>
      <c r="B258" s="124" t="s">
        <v>255</v>
      </c>
      <c r="C258" s="56" t="s">
        <v>254</v>
      </c>
      <c r="D258" s="56" t="s">
        <v>253</v>
      </c>
      <c r="E258" s="56" t="s">
        <v>179</v>
      </c>
      <c r="F258" s="56" t="s">
        <v>3</v>
      </c>
      <c r="G258" s="55">
        <v>2544</v>
      </c>
      <c r="H258" s="55">
        <v>2544</v>
      </c>
      <c r="I258" s="55">
        <v>2544</v>
      </c>
      <c r="J258" s="55">
        <v>2544</v>
      </c>
      <c r="K258" s="55">
        <v>2544</v>
      </c>
      <c r="L258" s="55">
        <v>2544</v>
      </c>
      <c r="M258" s="55">
        <v>624.80999999999995</v>
      </c>
      <c r="N258" s="55">
        <v>0</v>
      </c>
      <c r="O258" s="55">
        <f t="shared" si="3"/>
        <v>15888.81</v>
      </c>
    </row>
    <row r="259" spans="1:15" ht="24.75" customHeight="1">
      <c r="A259" s="123"/>
      <c r="B259" s="124"/>
      <c r="C259" s="53" t="s">
        <v>254</v>
      </c>
      <c r="D259" s="53" t="s">
        <v>253</v>
      </c>
      <c r="E259" s="53" t="s">
        <v>178</v>
      </c>
      <c r="F259" s="53" t="s">
        <v>3</v>
      </c>
      <c r="G259" s="52">
        <v>388.69</v>
      </c>
      <c r="H259" s="52">
        <v>443.38</v>
      </c>
      <c r="I259" s="52">
        <v>357.05</v>
      </c>
      <c r="J259" s="52">
        <v>268.98</v>
      </c>
      <c r="K259" s="52">
        <v>181.88000000000002</v>
      </c>
      <c r="L259" s="52">
        <v>94.919999999999987</v>
      </c>
      <c r="M259" s="52">
        <v>15.04</v>
      </c>
      <c r="N259" s="52">
        <v>0</v>
      </c>
      <c r="O259" s="52">
        <f t="shared" si="3"/>
        <v>1749.94</v>
      </c>
    </row>
    <row r="260" spans="1:15" s="54" customFormat="1" ht="23.25" customHeight="1">
      <c r="A260" s="123" t="s">
        <v>252</v>
      </c>
      <c r="B260" s="124" t="s">
        <v>251</v>
      </c>
      <c r="C260" s="56" t="s">
        <v>250</v>
      </c>
      <c r="D260" s="56" t="s">
        <v>249</v>
      </c>
      <c r="E260" s="56" t="s">
        <v>179</v>
      </c>
      <c r="F260" s="56" t="s">
        <v>3</v>
      </c>
      <c r="G260" s="55">
        <v>9460</v>
      </c>
      <c r="H260" s="55">
        <v>9460</v>
      </c>
      <c r="I260" s="55">
        <v>9460</v>
      </c>
      <c r="J260" s="55">
        <v>9460</v>
      </c>
      <c r="K260" s="55">
        <v>9460</v>
      </c>
      <c r="L260" s="55">
        <v>9460</v>
      </c>
      <c r="M260" s="55">
        <v>9460</v>
      </c>
      <c r="N260" s="55">
        <v>23622</v>
      </c>
      <c r="O260" s="55">
        <f t="shared" si="3"/>
        <v>89842</v>
      </c>
    </row>
    <row r="261" spans="1:15" ht="22.5" customHeight="1">
      <c r="A261" s="123"/>
      <c r="B261" s="124"/>
      <c r="C261" s="53" t="s">
        <v>250</v>
      </c>
      <c r="D261" s="53" t="s">
        <v>249</v>
      </c>
      <c r="E261" s="53" t="s">
        <v>178</v>
      </c>
      <c r="F261" s="53" t="s">
        <v>3</v>
      </c>
      <c r="G261" s="52">
        <v>2069.6799999999998</v>
      </c>
      <c r="H261" s="52">
        <v>2575.0500000000002</v>
      </c>
      <c r="I261" s="52">
        <v>2271.9</v>
      </c>
      <c r="J261" s="52">
        <v>1956.9</v>
      </c>
      <c r="K261" s="52">
        <v>1648.25</v>
      </c>
      <c r="L261" s="52">
        <v>1340.03</v>
      </c>
      <c r="M261" s="52">
        <v>1034.96</v>
      </c>
      <c r="N261" s="52">
        <v>1237.48</v>
      </c>
      <c r="O261" s="52">
        <f t="shared" si="3"/>
        <v>14134.25</v>
      </c>
    </row>
    <row r="262" spans="1:15" s="54" customFormat="1" ht="21.75" customHeight="1">
      <c r="A262" s="123" t="s">
        <v>248</v>
      </c>
      <c r="B262" s="124" t="s">
        <v>247</v>
      </c>
      <c r="C262" s="56" t="s">
        <v>246</v>
      </c>
      <c r="D262" s="56" t="s">
        <v>245</v>
      </c>
      <c r="E262" s="56" t="s">
        <v>179</v>
      </c>
      <c r="F262" s="56" t="s">
        <v>3</v>
      </c>
      <c r="G262" s="55">
        <v>7348</v>
      </c>
      <c r="H262" s="55">
        <v>7348</v>
      </c>
      <c r="I262" s="55">
        <v>7348</v>
      </c>
      <c r="J262" s="55">
        <v>7348</v>
      </c>
      <c r="K262" s="55">
        <v>7348</v>
      </c>
      <c r="L262" s="55">
        <v>3565.08</v>
      </c>
      <c r="M262" s="55">
        <v>0</v>
      </c>
      <c r="N262" s="55">
        <v>0</v>
      </c>
      <c r="O262" s="55">
        <f t="shared" si="3"/>
        <v>40305.08</v>
      </c>
    </row>
    <row r="263" spans="1:15" ht="20.25" customHeight="1">
      <c r="A263" s="123"/>
      <c r="B263" s="124"/>
      <c r="C263" s="53" t="s">
        <v>246</v>
      </c>
      <c r="D263" s="53" t="s">
        <v>245</v>
      </c>
      <c r="E263" s="53" t="s">
        <v>178</v>
      </c>
      <c r="F263" s="53" t="s">
        <v>3</v>
      </c>
      <c r="G263" s="52">
        <v>871.44</v>
      </c>
      <c r="H263" s="52">
        <v>998.01</v>
      </c>
      <c r="I263" s="52">
        <v>769.14</v>
      </c>
      <c r="J263" s="52">
        <v>536.53</v>
      </c>
      <c r="K263" s="52">
        <v>306.08999999999997</v>
      </c>
      <c r="L263" s="52">
        <v>78.36</v>
      </c>
      <c r="M263" s="52">
        <v>0</v>
      </c>
      <c r="N263" s="52">
        <v>0</v>
      </c>
      <c r="O263" s="52">
        <f t="shared" si="3"/>
        <v>3559.57</v>
      </c>
    </row>
    <row r="264" spans="1:15" s="54" customFormat="1" ht="19.5" customHeight="1">
      <c r="A264" s="123" t="s">
        <v>244</v>
      </c>
      <c r="B264" s="124" t="s">
        <v>243</v>
      </c>
      <c r="C264" s="56" t="s">
        <v>242</v>
      </c>
      <c r="D264" s="56" t="s">
        <v>241</v>
      </c>
      <c r="E264" s="56" t="s">
        <v>179</v>
      </c>
      <c r="F264" s="56" t="s">
        <v>3</v>
      </c>
      <c r="G264" s="55">
        <v>51956</v>
      </c>
      <c r="H264" s="55">
        <v>51956</v>
      </c>
      <c r="I264" s="55">
        <v>19587.28</v>
      </c>
      <c r="J264" s="55">
        <v>0</v>
      </c>
      <c r="K264" s="55">
        <v>0</v>
      </c>
      <c r="L264" s="55">
        <v>0</v>
      </c>
      <c r="M264" s="55">
        <v>0</v>
      </c>
      <c r="N264" s="55">
        <v>0</v>
      </c>
      <c r="O264" s="55">
        <f t="shared" ref="O264:O277" si="4">SUM(G264:N264)</f>
        <v>123499.28</v>
      </c>
    </row>
    <row r="265" spans="1:15" ht="23.25" customHeight="1">
      <c r="A265" s="123"/>
      <c r="B265" s="124"/>
      <c r="C265" s="53" t="s">
        <v>242</v>
      </c>
      <c r="D265" s="53" t="s">
        <v>241</v>
      </c>
      <c r="E265" s="53" t="s">
        <v>178</v>
      </c>
      <c r="F265" s="53" t="s">
        <v>3</v>
      </c>
      <c r="G265" s="52">
        <v>2419.88</v>
      </c>
      <c r="H265" s="52">
        <v>1950.61</v>
      </c>
      <c r="I265" s="52">
        <v>420.17999999999995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f t="shared" si="4"/>
        <v>4790.67</v>
      </c>
    </row>
    <row r="266" spans="1:15" s="54" customFormat="1" ht="20.25" customHeight="1">
      <c r="A266" s="123" t="s">
        <v>240</v>
      </c>
      <c r="B266" s="124" t="s">
        <v>239</v>
      </c>
      <c r="C266" s="56" t="s">
        <v>238</v>
      </c>
      <c r="D266" s="56" t="s">
        <v>237</v>
      </c>
      <c r="E266" s="56" t="s">
        <v>179</v>
      </c>
      <c r="F266" s="56" t="s">
        <v>3</v>
      </c>
      <c r="G266" s="55">
        <v>24548</v>
      </c>
      <c r="H266" s="55">
        <v>24548</v>
      </c>
      <c r="I266" s="55">
        <v>24548</v>
      </c>
      <c r="J266" s="55">
        <v>24548</v>
      </c>
      <c r="K266" s="55">
        <v>24548</v>
      </c>
      <c r="L266" s="55">
        <v>24548</v>
      </c>
      <c r="M266" s="55">
        <v>24548</v>
      </c>
      <c r="N266" s="55">
        <v>61334.14</v>
      </c>
      <c r="O266" s="55">
        <f t="shared" si="4"/>
        <v>233170.14</v>
      </c>
    </row>
    <row r="267" spans="1:15" ht="25.5" customHeight="1">
      <c r="A267" s="123"/>
      <c r="B267" s="124"/>
      <c r="C267" s="53" t="s">
        <v>238</v>
      </c>
      <c r="D267" s="53" t="s">
        <v>237</v>
      </c>
      <c r="E267" s="53" t="s">
        <v>178</v>
      </c>
      <c r="F267" s="53" t="s">
        <v>3</v>
      </c>
      <c r="G267" s="52">
        <v>5269.6</v>
      </c>
      <c r="H267" s="52">
        <v>6579.43</v>
      </c>
      <c r="I267" s="52">
        <v>5804.9800000000005</v>
      </c>
      <c r="J267" s="52">
        <v>5000.3099999999995</v>
      </c>
      <c r="K267" s="52">
        <v>4211.84</v>
      </c>
      <c r="L267" s="52">
        <v>3424.4100000000003</v>
      </c>
      <c r="M267" s="52">
        <v>2645.13</v>
      </c>
      <c r="N267" s="52">
        <v>3180.5</v>
      </c>
      <c r="O267" s="52">
        <f t="shared" si="4"/>
        <v>36116.199999999997</v>
      </c>
    </row>
    <row r="268" spans="1:15" s="54" customFormat="1" ht="30.75" customHeight="1">
      <c r="A268" s="123" t="s">
        <v>236</v>
      </c>
      <c r="B268" s="124" t="s">
        <v>235</v>
      </c>
      <c r="C268" s="56" t="s">
        <v>234</v>
      </c>
      <c r="D268" s="56" t="s">
        <v>233</v>
      </c>
      <c r="E268" s="56" t="s">
        <v>179</v>
      </c>
      <c r="F268" s="56" t="s">
        <v>3</v>
      </c>
      <c r="G268" s="55">
        <v>22004</v>
      </c>
      <c r="H268" s="55">
        <v>22004</v>
      </c>
      <c r="I268" s="55">
        <v>22004</v>
      </c>
      <c r="J268" s="55">
        <v>22004</v>
      </c>
      <c r="K268" s="55">
        <v>22004</v>
      </c>
      <c r="L268" s="55">
        <v>22004</v>
      </c>
      <c r="M268" s="55">
        <v>22004</v>
      </c>
      <c r="N268" s="55">
        <v>165003.71</v>
      </c>
      <c r="O268" s="55">
        <f t="shared" si="4"/>
        <v>319031.70999999996</v>
      </c>
    </row>
    <row r="269" spans="1:15" ht="30.75" customHeight="1">
      <c r="A269" s="123"/>
      <c r="B269" s="124"/>
      <c r="C269" s="53" t="s">
        <v>234</v>
      </c>
      <c r="D269" s="53" t="s">
        <v>233</v>
      </c>
      <c r="E269" s="53" t="s">
        <v>178</v>
      </c>
      <c r="F269" s="53" t="s">
        <v>3</v>
      </c>
      <c r="G269" s="52">
        <v>7760.58</v>
      </c>
      <c r="H269" s="52">
        <v>10027.030000000001</v>
      </c>
      <c r="I269" s="52">
        <v>9299.33</v>
      </c>
      <c r="J269" s="52">
        <v>8522.2000000000007</v>
      </c>
      <c r="K269" s="52">
        <v>7770.82</v>
      </c>
      <c r="L269" s="52">
        <v>7020.45</v>
      </c>
      <c r="M269" s="52">
        <v>6288.11</v>
      </c>
      <c r="N269" s="52">
        <v>23117.29</v>
      </c>
      <c r="O269" s="52">
        <f t="shared" si="4"/>
        <v>79805.81</v>
      </c>
    </row>
    <row r="270" spans="1:15" s="54" customFormat="1" ht="30.75" customHeight="1">
      <c r="A270" s="123" t="s">
        <v>232</v>
      </c>
      <c r="B270" s="124" t="s">
        <v>231</v>
      </c>
      <c r="C270" s="56" t="s">
        <v>230</v>
      </c>
      <c r="D270" s="56" t="s">
        <v>229</v>
      </c>
      <c r="E270" s="56" t="s">
        <v>179</v>
      </c>
      <c r="F270" s="56" t="s">
        <v>3</v>
      </c>
      <c r="G270" s="55">
        <v>13276</v>
      </c>
      <c r="H270" s="55">
        <v>13276</v>
      </c>
      <c r="I270" s="55">
        <v>13276</v>
      </c>
      <c r="J270" s="55">
        <v>13276</v>
      </c>
      <c r="K270" s="55">
        <v>13276</v>
      </c>
      <c r="L270" s="55">
        <v>13276</v>
      </c>
      <c r="M270" s="55">
        <v>13276</v>
      </c>
      <c r="N270" s="55">
        <v>36474</v>
      </c>
      <c r="O270" s="55">
        <f t="shared" si="4"/>
        <v>129406</v>
      </c>
    </row>
    <row r="271" spans="1:15" ht="26.25" customHeight="1">
      <c r="A271" s="123"/>
      <c r="B271" s="124"/>
      <c r="C271" s="53" t="s">
        <v>230</v>
      </c>
      <c r="D271" s="53" t="s">
        <v>229</v>
      </c>
      <c r="E271" s="53" t="s">
        <v>178</v>
      </c>
      <c r="F271" s="53" t="s">
        <v>3</v>
      </c>
      <c r="G271" s="52">
        <v>2866.3</v>
      </c>
      <c r="H271" s="52">
        <v>3598.46</v>
      </c>
      <c r="I271" s="52">
        <v>3187.45</v>
      </c>
      <c r="J271" s="52">
        <v>2759.7999999999997</v>
      </c>
      <c r="K271" s="52">
        <v>2341.0500000000002</v>
      </c>
      <c r="L271" s="52">
        <v>1922.8700000000001</v>
      </c>
      <c r="M271" s="52">
        <v>1509.2800000000002</v>
      </c>
      <c r="N271" s="52">
        <v>1980.8200000000002</v>
      </c>
      <c r="O271" s="52">
        <f t="shared" si="4"/>
        <v>20166.029999999995</v>
      </c>
    </row>
    <row r="272" spans="1:15" s="54" customFormat="1" ht="23.25" customHeight="1">
      <c r="A272" s="123" t="s">
        <v>228</v>
      </c>
      <c r="B272" s="124" t="s">
        <v>227</v>
      </c>
      <c r="C272" s="56" t="s">
        <v>226</v>
      </c>
      <c r="D272" s="56" t="s">
        <v>225</v>
      </c>
      <c r="E272" s="56" t="s">
        <v>179</v>
      </c>
      <c r="F272" s="56" t="s">
        <v>3</v>
      </c>
      <c r="G272" s="55">
        <v>15488</v>
      </c>
      <c r="H272" s="55">
        <v>15488</v>
      </c>
      <c r="I272" s="55">
        <v>15488</v>
      </c>
      <c r="J272" s="55">
        <v>15488</v>
      </c>
      <c r="K272" s="55">
        <v>15488</v>
      </c>
      <c r="L272" s="55">
        <v>15488</v>
      </c>
      <c r="M272" s="55">
        <v>15488</v>
      </c>
      <c r="N272" s="55">
        <v>42586</v>
      </c>
      <c r="O272" s="55">
        <f t="shared" si="4"/>
        <v>151002</v>
      </c>
    </row>
    <row r="273" spans="1:15" ht="18" customHeight="1">
      <c r="A273" s="123"/>
      <c r="B273" s="124"/>
      <c r="C273" s="53" t="s">
        <v>226</v>
      </c>
      <c r="D273" s="53" t="s">
        <v>225</v>
      </c>
      <c r="E273" s="53" t="s">
        <v>178</v>
      </c>
      <c r="F273" s="53" t="s">
        <v>3</v>
      </c>
      <c r="G273" s="52">
        <v>3369.05</v>
      </c>
      <c r="H273" s="52">
        <v>4165.37</v>
      </c>
      <c r="I273" s="52">
        <v>3689.72</v>
      </c>
      <c r="J273" s="52">
        <v>3194.84</v>
      </c>
      <c r="K273" s="52">
        <v>2710.2500000000005</v>
      </c>
      <c r="L273" s="52">
        <v>2226.31</v>
      </c>
      <c r="M273" s="52">
        <v>1747.68</v>
      </c>
      <c r="N273" s="52">
        <v>2315.89</v>
      </c>
      <c r="O273" s="52">
        <f t="shared" si="4"/>
        <v>23419.11</v>
      </c>
    </row>
    <row r="274" spans="1:15" s="54" customFormat="1" ht="21.75" customHeight="1">
      <c r="A274" s="123" t="s">
        <v>224</v>
      </c>
      <c r="B274" s="124" t="s">
        <v>223</v>
      </c>
      <c r="C274" s="56" t="s">
        <v>222</v>
      </c>
      <c r="D274" s="56" t="s">
        <v>221</v>
      </c>
      <c r="E274" s="56" t="s">
        <v>179</v>
      </c>
      <c r="F274" s="56" t="s">
        <v>3</v>
      </c>
      <c r="G274" s="55">
        <v>5996</v>
      </c>
      <c r="H274" s="55">
        <v>5996</v>
      </c>
      <c r="I274" s="55">
        <v>5996</v>
      </c>
      <c r="J274" s="55">
        <v>5996</v>
      </c>
      <c r="K274" s="55">
        <v>5996</v>
      </c>
      <c r="L274" s="55">
        <v>5996</v>
      </c>
      <c r="M274" s="55">
        <v>5996</v>
      </c>
      <c r="N274" s="55">
        <v>16471.64</v>
      </c>
      <c r="O274" s="55">
        <f t="shared" si="4"/>
        <v>58443.64</v>
      </c>
    </row>
    <row r="275" spans="1:15" ht="21.75" customHeight="1">
      <c r="A275" s="123"/>
      <c r="B275" s="124"/>
      <c r="C275" s="53" t="s">
        <v>222</v>
      </c>
      <c r="D275" s="53" t="s">
        <v>221</v>
      </c>
      <c r="E275" s="53" t="s">
        <v>178</v>
      </c>
      <c r="F275" s="53" t="s">
        <v>3</v>
      </c>
      <c r="G275" s="52">
        <v>1304.4000000000001</v>
      </c>
      <c r="H275" s="52">
        <v>1612.09</v>
      </c>
      <c r="I275" s="52">
        <v>1427.95</v>
      </c>
      <c r="J275" s="52">
        <v>1236.3899999999999</v>
      </c>
      <c r="K275" s="52">
        <v>1048.78</v>
      </c>
      <c r="L275" s="52">
        <v>861.43000000000006</v>
      </c>
      <c r="M275" s="52">
        <v>676.13</v>
      </c>
      <c r="N275" s="52">
        <v>895.17000000000007</v>
      </c>
      <c r="O275" s="52">
        <f t="shared" si="4"/>
        <v>9062.34</v>
      </c>
    </row>
    <row r="276" spans="1:15" s="54" customFormat="1" ht="30.75" customHeight="1">
      <c r="A276" s="123" t="s">
        <v>220</v>
      </c>
      <c r="B276" s="124" t="s">
        <v>219</v>
      </c>
      <c r="C276" s="56" t="s">
        <v>218</v>
      </c>
      <c r="D276" s="56" t="s">
        <v>217</v>
      </c>
      <c r="E276" s="56" t="s">
        <v>179</v>
      </c>
      <c r="F276" s="56" t="s">
        <v>3</v>
      </c>
      <c r="G276" s="55">
        <v>21516</v>
      </c>
      <c r="H276" s="55">
        <v>21516</v>
      </c>
      <c r="I276" s="55">
        <v>21516</v>
      </c>
      <c r="J276" s="55">
        <v>21516</v>
      </c>
      <c r="K276" s="55">
        <v>21516</v>
      </c>
      <c r="L276" s="55">
        <v>21516</v>
      </c>
      <c r="M276" s="55">
        <v>21507</v>
      </c>
      <c r="N276" s="55">
        <v>0</v>
      </c>
      <c r="O276" s="55">
        <f t="shared" si="4"/>
        <v>150603</v>
      </c>
    </row>
    <row r="277" spans="1:15" ht="24.75" customHeight="1">
      <c r="A277" s="123"/>
      <c r="B277" s="124"/>
      <c r="C277" s="53" t="s">
        <v>218</v>
      </c>
      <c r="D277" s="53" t="s">
        <v>217</v>
      </c>
      <c r="E277" s="53" t="s">
        <v>178</v>
      </c>
      <c r="F277" s="53" t="s">
        <v>3</v>
      </c>
      <c r="G277" s="52">
        <v>3082.7099999999996</v>
      </c>
      <c r="H277" s="52">
        <v>3607.48</v>
      </c>
      <c r="I277" s="52">
        <v>2997.12</v>
      </c>
      <c r="J277" s="52">
        <v>2371.5100000000002</v>
      </c>
      <c r="K277" s="52">
        <v>1754.3700000000001</v>
      </c>
      <c r="L277" s="52">
        <v>1138.0899999999999</v>
      </c>
      <c r="M277" s="52">
        <v>523.8900000000001</v>
      </c>
      <c r="N277" s="52">
        <v>21.94</v>
      </c>
      <c r="O277" s="52">
        <f t="shared" si="4"/>
        <v>15497.11</v>
      </c>
    </row>
    <row r="279" spans="1:15" s="46" customFormat="1">
      <c r="A279" s="50"/>
      <c r="D279" s="108" t="s">
        <v>180</v>
      </c>
      <c r="E279" s="51" t="s">
        <v>179</v>
      </c>
      <c r="F279" s="48"/>
      <c r="G279" s="47">
        <v>1480940.3</v>
      </c>
      <c r="H279" s="47">
        <v>1446463.04</v>
      </c>
      <c r="I279" s="47">
        <v>1360823.32</v>
      </c>
      <c r="J279" s="47">
        <v>1311006.04</v>
      </c>
      <c r="K279" s="47">
        <v>1275237.5900000001</v>
      </c>
      <c r="L279" s="47">
        <v>1216851.2400000002</v>
      </c>
      <c r="M279" s="47">
        <v>1119788.27</v>
      </c>
      <c r="N279" s="47">
        <v>5916545.6699999999</v>
      </c>
      <c r="O279" s="47">
        <v>15127655.469999999</v>
      </c>
    </row>
    <row r="280" spans="1:15" s="46" customFormat="1">
      <c r="A280" s="50"/>
      <c r="D280" s="108"/>
      <c r="E280" s="49" t="s">
        <v>178</v>
      </c>
      <c r="F280" s="48"/>
      <c r="G280" s="47">
        <v>287420.14999999997</v>
      </c>
      <c r="H280" s="47">
        <v>354779.18000000005</v>
      </c>
      <c r="I280" s="47">
        <v>317834.90000000008</v>
      </c>
      <c r="J280" s="47">
        <v>281384.86000000022</v>
      </c>
      <c r="K280" s="47">
        <v>246898.85</v>
      </c>
      <c r="L280" s="47">
        <v>213399.98999999996</v>
      </c>
      <c r="M280" s="47">
        <v>182048.69</v>
      </c>
      <c r="N280" s="47">
        <v>832155.42999999982</v>
      </c>
      <c r="O280" s="47">
        <v>2715922.0499999984</v>
      </c>
    </row>
    <row r="281" spans="1:15" s="46" customFormat="1">
      <c r="A281" s="50"/>
      <c r="D281" s="108"/>
      <c r="E281" s="49" t="s">
        <v>177</v>
      </c>
      <c r="F281" s="48"/>
      <c r="G281" s="47">
        <v>19161.460000000003</v>
      </c>
      <c r="H281" s="47">
        <v>23430.729999999989</v>
      </c>
      <c r="I281" s="47">
        <v>21047.429999999997</v>
      </c>
      <c r="J281" s="47">
        <v>18666.429999999997</v>
      </c>
      <c r="K281" s="47">
        <v>16415.149999999998</v>
      </c>
      <c r="L281" s="47">
        <v>14262.76</v>
      </c>
      <c r="M281" s="47">
        <v>12285.389999999998</v>
      </c>
      <c r="N281" s="47">
        <v>67200.19</v>
      </c>
      <c r="O281" s="47">
        <v>192469.53999999998</v>
      </c>
    </row>
    <row r="283" spans="1:15" s="60" customFormat="1">
      <c r="A283" s="64" t="s">
        <v>216</v>
      </c>
      <c r="B283" s="63"/>
      <c r="C283" s="62"/>
      <c r="D283" s="62"/>
      <c r="E283" s="62"/>
      <c r="F283" s="62"/>
      <c r="G283" s="61"/>
      <c r="H283" s="61"/>
      <c r="I283" s="61"/>
      <c r="J283" s="61"/>
      <c r="K283" s="61"/>
      <c r="L283" s="61"/>
      <c r="M283" s="61"/>
      <c r="N283" s="61"/>
      <c r="O283" s="61"/>
    </row>
    <row r="284" spans="1:15" ht="13.15" customHeight="1">
      <c r="A284" s="59"/>
      <c r="B284" s="59"/>
      <c r="C284" s="58" t="s">
        <v>215</v>
      </c>
      <c r="D284" s="58" t="s">
        <v>214</v>
      </c>
      <c r="E284" s="58" t="s">
        <v>213</v>
      </c>
      <c r="F284" s="58" t="s">
        <v>212</v>
      </c>
      <c r="G284" s="57">
        <v>2026</v>
      </c>
      <c r="H284" s="57">
        <v>2027</v>
      </c>
      <c r="I284" s="57">
        <v>2028</v>
      </c>
      <c r="J284" s="57">
        <v>2029</v>
      </c>
      <c r="K284" s="57">
        <v>2030</v>
      </c>
      <c r="L284" s="57">
        <v>2031</v>
      </c>
      <c r="M284" s="57">
        <v>2032</v>
      </c>
      <c r="N284" s="57" t="s">
        <v>211</v>
      </c>
      <c r="O284" s="57" t="s">
        <v>210</v>
      </c>
    </row>
    <row r="285" spans="1:15" s="54" customFormat="1">
      <c r="A285" s="112">
        <v>1</v>
      </c>
      <c r="B285" s="109" t="s">
        <v>209</v>
      </c>
      <c r="C285" s="56" t="s">
        <v>208</v>
      </c>
      <c r="D285" s="56" t="s">
        <v>208</v>
      </c>
      <c r="E285" s="56" t="s">
        <v>179</v>
      </c>
      <c r="F285" s="56" t="s">
        <v>3</v>
      </c>
      <c r="G285" s="55">
        <v>19999.88</v>
      </c>
      <c r="H285" s="55">
        <v>19999.88</v>
      </c>
      <c r="I285" s="55">
        <v>19999.88</v>
      </c>
      <c r="J285" s="55">
        <v>19999.88</v>
      </c>
      <c r="K285" s="55">
        <v>19999.88</v>
      </c>
      <c r="L285" s="55">
        <v>14950.960000000001</v>
      </c>
      <c r="M285" s="55">
        <v>0</v>
      </c>
      <c r="N285" s="55">
        <v>0</v>
      </c>
      <c r="O285" s="55">
        <f t="shared" ref="O285:O320" si="5">SUM(G285:N285)</f>
        <v>114950.36000000002</v>
      </c>
    </row>
    <row r="286" spans="1:15">
      <c r="A286" s="113"/>
      <c r="B286" s="110"/>
      <c r="C286" s="53" t="s">
        <v>208</v>
      </c>
      <c r="D286" s="53" t="s">
        <v>208</v>
      </c>
      <c r="E286" s="53" t="s">
        <v>178</v>
      </c>
      <c r="F286" s="53" t="s">
        <v>3</v>
      </c>
      <c r="G286" s="52">
        <v>2527.65</v>
      </c>
      <c r="H286" s="52">
        <v>2156.29</v>
      </c>
      <c r="I286" s="52">
        <v>1690.4</v>
      </c>
      <c r="J286" s="52">
        <v>1216.1500000000001</v>
      </c>
      <c r="K286" s="52">
        <v>746.71</v>
      </c>
      <c r="L286" s="52">
        <v>267.46000000000004</v>
      </c>
      <c r="M286" s="52">
        <v>0</v>
      </c>
      <c r="N286" s="52">
        <v>0</v>
      </c>
      <c r="O286" s="52">
        <f t="shared" si="5"/>
        <v>8604.66</v>
      </c>
    </row>
    <row r="287" spans="1:15">
      <c r="A287" s="114"/>
      <c r="B287" s="111"/>
      <c r="C287" s="53" t="s">
        <v>208</v>
      </c>
      <c r="D287" s="53" t="s">
        <v>208</v>
      </c>
      <c r="E287" s="53" t="s">
        <v>177</v>
      </c>
      <c r="F287" s="53" t="s">
        <v>3</v>
      </c>
      <c r="G287" s="52">
        <v>567.40000000000009</v>
      </c>
      <c r="H287" s="52">
        <v>465.71000000000004</v>
      </c>
      <c r="I287" s="52">
        <v>365.09000000000003</v>
      </c>
      <c r="J287" s="52">
        <v>262.67</v>
      </c>
      <c r="K287" s="52">
        <v>161.28</v>
      </c>
      <c r="L287" s="52">
        <v>57.779999999999994</v>
      </c>
      <c r="M287" s="52">
        <v>0</v>
      </c>
      <c r="N287" s="52">
        <v>0</v>
      </c>
      <c r="O287" s="52">
        <f t="shared" si="5"/>
        <v>1879.9300000000003</v>
      </c>
    </row>
    <row r="288" spans="1:15" s="54" customFormat="1">
      <c r="A288" s="112">
        <v>2</v>
      </c>
      <c r="B288" s="109" t="s">
        <v>207</v>
      </c>
      <c r="C288" s="56" t="s">
        <v>206</v>
      </c>
      <c r="D288" s="56" t="s">
        <v>206</v>
      </c>
      <c r="E288" s="56" t="s">
        <v>179</v>
      </c>
      <c r="F288" s="56" t="s">
        <v>3</v>
      </c>
      <c r="G288" s="55">
        <v>35720</v>
      </c>
      <c r="H288" s="55">
        <v>35720</v>
      </c>
      <c r="I288" s="55">
        <v>35720</v>
      </c>
      <c r="J288" s="55">
        <v>35720</v>
      </c>
      <c r="K288" s="55">
        <v>35720</v>
      </c>
      <c r="L288" s="55">
        <v>35720</v>
      </c>
      <c r="M288" s="55">
        <v>35720</v>
      </c>
      <c r="N288" s="55">
        <v>455430</v>
      </c>
      <c r="O288" s="55">
        <f t="shared" si="5"/>
        <v>705470</v>
      </c>
    </row>
    <row r="289" spans="1:15">
      <c r="A289" s="113"/>
      <c r="B289" s="110"/>
      <c r="C289" s="53" t="s">
        <v>206</v>
      </c>
      <c r="D289" s="53" t="s">
        <v>206</v>
      </c>
      <c r="E289" s="53" t="s">
        <v>178</v>
      </c>
      <c r="F289" s="53" t="s">
        <v>3</v>
      </c>
      <c r="G289" s="52">
        <v>15868.810000000001</v>
      </c>
      <c r="H289" s="52">
        <v>15590.84</v>
      </c>
      <c r="I289" s="52">
        <v>14790.92</v>
      </c>
      <c r="J289" s="52">
        <v>13911.74</v>
      </c>
      <c r="K289" s="52">
        <v>13073.330000000002</v>
      </c>
      <c r="L289" s="52">
        <v>12236.08</v>
      </c>
      <c r="M289" s="52">
        <v>11430.99</v>
      </c>
      <c r="N289" s="52">
        <v>71912.609999999971</v>
      </c>
      <c r="O289" s="52">
        <f t="shared" si="5"/>
        <v>168815.31999999998</v>
      </c>
    </row>
    <row r="290" spans="1:15">
      <c r="A290" s="114"/>
      <c r="B290" s="111"/>
      <c r="C290" s="53" t="s">
        <v>206</v>
      </c>
      <c r="D290" s="53" t="s">
        <v>206</v>
      </c>
      <c r="E290" s="53" t="s">
        <v>177</v>
      </c>
      <c r="F290" s="53" t="s">
        <v>3</v>
      </c>
      <c r="G290" s="52">
        <v>3548.92</v>
      </c>
      <c r="H290" s="52">
        <v>3367.36</v>
      </c>
      <c r="I290" s="52">
        <v>3194.58</v>
      </c>
      <c r="J290" s="52">
        <v>3004.71</v>
      </c>
      <c r="K290" s="52">
        <v>2823.62</v>
      </c>
      <c r="L290" s="52">
        <v>2642.79</v>
      </c>
      <c r="M290" s="52">
        <v>2468.9</v>
      </c>
      <c r="N290" s="52">
        <v>15531.940000000004</v>
      </c>
      <c r="O290" s="52">
        <f t="shared" si="5"/>
        <v>36582.820000000007</v>
      </c>
    </row>
    <row r="291" spans="1:15" s="54" customFormat="1">
      <c r="A291" s="112">
        <v>3</v>
      </c>
      <c r="B291" s="109" t="s">
        <v>205</v>
      </c>
      <c r="C291" s="56" t="s">
        <v>204</v>
      </c>
      <c r="D291" s="56" t="s">
        <v>204</v>
      </c>
      <c r="E291" s="56" t="s">
        <v>179</v>
      </c>
      <c r="F291" s="56" t="s">
        <v>3</v>
      </c>
      <c r="G291" s="55">
        <v>7900</v>
      </c>
      <c r="H291" s="55">
        <v>7900</v>
      </c>
      <c r="I291" s="55">
        <v>7900</v>
      </c>
      <c r="J291" s="55">
        <v>7900</v>
      </c>
      <c r="K291" s="55">
        <v>7900</v>
      </c>
      <c r="L291" s="55">
        <v>7900</v>
      </c>
      <c r="M291" s="55">
        <v>7900</v>
      </c>
      <c r="N291" s="55">
        <v>21725</v>
      </c>
      <c r="O291" s="55">
        <f t="shared" si="5"/>
        <v>77025</v>
      </c>
    </row>
    <row r="292" spans="1:15">
      <c r="A292" s="113"/>
      <c r="B292" s="110"/>
      <c r="C292" s="53" t="s">
        <v>204</v>
      </c>
      <c r="D292" s="53" t="s">
        <v>204</v>
      </c>
      <c r="E292" s="53" t="s">
        <v>178</v>
      </c>
      <c r="F292" s="53" t="s">
        <v>3</v>
      </c>
      <c r="G292" s="52">
        <v>1718.78</v>
      </c>
      <c r="H292" s="52">
        <v>1593.9</v>
      </c>
      <c r="I292" s="52">
        <v>1411.9</v>
      </c>
      <c r="J292" s="52">
        <v>1222.55</v>
      </c>
      <c r="K292" s="52">
        <v>1037.1099999999999</v>
      </c>
      <c r="L292" s="52">
        <v>851.95</v>
      </c>
      <c r="M292" s="52">
        <v>668.79</v>
      </c>
      <c r="N292" s="52">
        <v>886.36</v>
      </c>
      <c r="O292" s="52">
        <f t="shared" si="5"/>
        <v>9391.34</v>
      </c>
    </row>
    <row r="293" spans="1:15">
      <c r="A293" s="114"/>
      <c r="B293" s="111"/>
      <c r="C293" s="53" t="s">
        <v>204</v>
      </c>
      <c r="D293" s="53" t="s">
        <v>204</v>
      </c>
      <c r="E293" s="53" t="s">
        <v>177</v>
      </c>
      <c r="F293" s="53" t="s">
        <v>3</v>
      </c>
      <c r="G293" s="52">
        <v>384.40999999999997</v>
      </c>
      <c r="H293" s="52">
        <v>344.26</v>
      </c>
      <c r="I293" s="52">
        <v>304.94</v>
      </c>
      <c r="J293" s="52">
        <v>264.05</v>
      </c>
      <c r="K293" s="52">
        <v>224</v>
      </c>
      <c r="L293" s="52">
        <v>184</v>
      </c>
      <c r="M293" s="52">
        <v>144.45000000000002</v>
      </c>
      <c r="N293" s="52">
        <v>191.46</v>
      </c>
      <c r="O293" s="52">
        <f t="shared" si="5"/>
        <v>2041.57</v>
      </c>
    </row>
    <row r="294" spans="1:15" s="54" customFormat="1">
      <c r="A294" s="112">
        <v>4</v>
      </c>
      <c r="B294" s="109" t="s">
        <v>203</v>
      </c>
      <c r="C294" s="56" t="s">
        <v>202</v>
      </c>
      <c r="D294" s="56" t="s">
        <v>202</v>
      </c>
      <c r="E294" s="56" t="s">
        <v>179</v>
      </c>
      <c r="F294" s="56" t="s">
        <v>3</v>
      </c>
      <c r="G294" s="55">
        <v>7416</v>
      </c>
      <c r="H294" s="55">
        <v>7416</v>
      </c>
      <c r="I294" s="55">
        <v>7416</v>
      </c>
      <c r="J294" s="55">
        <v>7416</v>
      </c>
      <c r="K294" s="55">
        <v>7416</v>
      </c>
      <c r="L294" s="55">
        <v>7416</v>
      </c>
      <c r="M294" s="55">
        <v>7416</v>
      </c>
      <c r="N294" s="55">
        <v>57474</v>
      </c>
      <c r="O294" s="55">
        <f t="shared" si="5"/>
        <v>109386</v>
      </c>
    </row>
    <row r="295" spans="1:15">
      <c r="A295" s="113"/>
      <c r="B295" s="110"/>
      <c r="C295" s="53" t="s">
        <v>202</v>
      </c>
      <c r="D295" s="53" t="s">
        <v>202</v>
      </c>
      <c r="E295" s="53" t="s">
        <v>178</v>
      </c>
      <c r="F295" s="53" t="s">
        <v>3</v>
      </c>
      <c r="G295" s="52">
        <v>2454.0300000000002</v>
      </c>
      <c r="H295" s="52">
        <v>2366.5700000000002</v>
      </c>
      <c r="I295" s="52">
        <v>2198.1</v>
      </c>
      <c r="J295" s="52">
        <v>2017.9599999999998</v>
      </c>
      <c r="K295" s="52">
        <v>1843.9</v>
      </c>
      <c r="L295" s="52">
        <v>1670.07</v>
      </c>
      <c r="M295" s="52">
        <v>1500.54</v>
      </c>
      <c r="N295" s="52">
        <v>5703.9700000000012</v>
      </c>
      <c r="O295" s="52">
        <f t="shared" si="5"/>
        <v>19755.14</v>
      </c>
    </row>
    <row r="296" spans="1:15">
      <c r="A296" s="114"/>
      <c r="B296" s="111"/>
      <c r="C296" s="53" t="s">
        <v>202</v>
      </c>
      <c r="D296" s="53" t="s">
        <v>202</v>
      </c>
      <c r="E296" s="53" t="s">
        <v>177</v>
      </c>
      <c r="F296" s="53" t="s">
        <v>3</v>
      </c>
      <c r="G296" s="52">
        <v>548.83999999999992</v>
      </c>
      <c r="H296" s="52">
        <v>511.14</v>
      </c>
      <c r="I296" s="52">
        <v>474.76</v>
      </c>
      <c r="J296" s="52">
        <v>435.84</v>
      </c>
      <c r="K296" s="52">
        <v>398.26</v>
      </c>
      <c r="L296" s="52">
        <v>360.7</v>
      </c>
      <c r="M296" s="52">
        <v>324.08999999999997</v>
      </c>
      <c r="N296" s="52">
        <v>1231.9800000000002</v>
      </c>
      <c r="O296" s="52">
        <f t="shared" si="5"/>
        <v>4285.6100000000006</v>
      </c>
    </row>
    <row r="297" spans="1:15" s="54" customFormat="1">
      <c r="A297" s="112">
        <v>5</v>
      </c>
      <c r="B297" s="109" t="s">
        <v>201</v>
      </c>
      <c r="C297" s="56" t="s">
        <v>200</v>
      </c>
      <c r="D297" s="56" t="s">
        <v>200</v>
      </c>
      <c r="E297" s="56" t="s">
        <v>179</v>
      </c>
      <c r="F297" s="56" t="s">
        <v>3</v>
      </c>
      <c r="G297" s="55">
        <v>15712</v>
      </c>
      <c r="H297" s="55">
        <v>15712</v>
      </c>
      <c r="I297" s="55">
        <v>15712</v>
      </c>
      <c r="J297" s="55">
        <v>15712</v>
      </c>
      <c r="K297" s="55">
        <v>15712</v>
      </c>
      <c r="L297" s="55">
        <v>15712</v>
      </c>
      <c r="M297" s="55">
        <v>15712</v>
      </c>
      <c r="N297" s="55">
        <v>216040</v>
      </c>
      <c r="O297" s="55">
        <f t="shared" si="5"/>
        <v>326024</v>
      </c>
    </row>
    <row r="298" spans="1:15">
      <c r="A298" s="113"/>
      <c r="B298" s="110"/>
      <c r="C298" s="53" t="s">
        <v>200</v>
      </c>
      <c r="D298" s="53" t="s">
        <v>200</v>
      </c>
      <c r="E298" s="53" t="s">
        <v>178</v>
      </c>
      <c r="F298" s="53" t="s">
        <v>3</v>
      </c>
      <c r="G298" s="52">
        <v>7402.58</v>
      </c>
      <c r="H298" s="52">
        <v>7226.67</v>
      </c>
      <c r="I298" s="52">
        <v>6875.81</v>
      </c>
      <c r="J298" s="52">
        <v>6488.1</v>
      </c>
      <c r="K298" s="52">
        <v>6119.29</v>
      </c>
      <c r="L298" s="52">
        <v>5751.02</v>
      </c>
      <c r="M298" s="52">
        <v>5397.9</v>
      </c>
      <c r="N298" s="52">
        <v>36640</v>
      </c>
      <c r="O298" s="52">
        <f t="shared" si="5"/>
        <v>81901.37</v>
      </c>
    </row>
    <row r="299" spans="1:15">
      <c r="A299" s="114"/>
      <c r="B299" s="111"/>
      <c r="C299" s="53" t="s">
        <v>200</v>
      </c>
      <c r="D299" s="53" t="s">
        <v>200</v>
      </c>
      <c r="E299" s="53" t="s">
        <v>177</v>
      </c>
      <c r="F299" s="53" t="s">
        <v>3</v>
      </c>
      <c r="G299" s="52">
        <v>1640.69</v>
      </c>
      <c r="H299" s="52">
        <v>1560.83</v>
      </c>
      <c r="I299" s="52">
        <v>1485.07</v>
      </c>
      <c r="J299" s="52">
        <v>1401.3200000000002</v>
      </c>
      <c r="K299" s="52">
        <v>1321.67</v>
      </c>
      <c r="L299" s="52">
        <v>1242.1200000000001</v>
      </c>
      <c r="M299" s="52">
        <v>1165.8499999999999</v>
      </c>
      <c r="N299" s="52">
        <v>7913.6500000000005</v>
      </c>
      <c r="O299" s="52">
        <f t="shared" si="5"/>
        <v>17731.2</v>
      </c>
    </row>
    <row r="300" spans="1:15" s="54" customFormat="1">
      <c r="A300" s="112">
        <v>6</v>
      </c>
      <c r="B300" s="109" t="s">
        <v>199</v>
      </c>
      <c r="C300" s="56" t="s">
        <v>198</v>
      </c>
      <c r="D300" s="56" t="s">
        <v>198</v>
      </c>
      <c r="E300" s="56" t="s">
        <v>179</v>
      </c>
      <c r="F300" s="56" t="s">
        <v>3</v>
      </c>
      <c r="G300" s="55">
        <v>42241.64</v>
      </c>
      <c r="H300" s="55">
        <v>42241.64</v>
      </c>
      <c r="I300" s="55">
        <v>42241.64</v>
      </c>
      <c r="J300" s="55">
        <v>42241.64</v>
      </c>
      <c r="K300" s="55">
        <v>42241.64</v>
      </c>
      <c r="L300" s="55">
        <v>42241.64</v>
      </c>
      <c r="M300" s="55">
        <v>42241.64</v>
      </c>
      <c r="N300" s="55">
        <v>644185.61999999976</v>
      </c>
      <c r="O300" s="55">
        <f t="shared" si="5"/>
        <v>939877.09999999986</v>
      </c>
    </row>
    <row r="301" spans="1:15">
      <c r="A301" s="113"/>
      <c r="B301" s="110"/>
      <c r="C301" s="53" t="s">
        <v>198</v>
      </c>
      <c r="D301" s="53" t="s">
        <v>198</v>
      </c>
      <c r="E301" s="53" t="s">
        <v>178</v>
      </c>
      <c r="F301" s="53" t="s">
        <v>3</v>
      </c>
      <c r="G301" s="52">
        <v>10571.82</v>
      </c>
      <c r="H301" s="52">
        <v>10092.11</v>
      </c>
      <c r="I301" s="52">
        <v>21847.53</v>
      </c>
      <c r="J301" s="52">
        <v>30550.34</v>
      </c>
      <c r="K301" s="52">
        <v>28950.269999999997</v>
      </c>
      <c r="L301" s="52">
        <v>27352.400000000001</v>
      </c>
      <c r="M301" s="52">
        <v>25826.86</v>
      </c>
      <c r="N301" s="52">
        <v>194651.72999999998</v>
      </c>
      <c r="O301" s="52">
        <f t="shared" si="5"/>
        <v>349843.06</v>
      </c>
    </row>
    <row r="302" spans="1:15">
      <c r="A302" s="114"/>
      <c r="B302" s="111"/>
      <c r="C302" s="53" t="s">
        <v>198</v>
      </c>
      <c r="D302" s="53" t="s">
        <v>198</v>
      </c>
      <c r="E302" s="53" t="s">
        <v>177</v>
      </c>
      <c r="F302" s="53" t="s">
        <v>3</v>
      </c>
      <c r="G302" s="52">
        <v>4732.24</v>
      </c>
      <c r="H302" s="52">
        <v>4517.51</v>
      </c>
      <c r="I302" s="52">
        <v>4314.67</v>
      </c>
      <c r="J302" s="52">
        <v>4088.6499999999996</v>
      </c>
      <c r="K302" s="52">
        <v>3874.5</v>
      </c>
      <c r="L302" s="52">
        <v>3660.65</v>
      </c>
      <c r="M302" s="52">
        <v>3456.48</v>
      </c>
      <c r="N302" s="52">
        <v>26050.76</v>
      </c>
      <c r="O302" s="52">
        <f t="shared" si="5"/>
        <v>54695.46</v>
      </c>
    </row>
    <row r="303" spans="1:15" s="54" customFormat="1">
      <c r="A303" s="112">
        <v>7</v>
      </c>
      <c r="B303" s="109" t="s">
        <v>197</v>
      </c>
      <c r="C303" s="56" t="s">
        <v>196</v>
      </c>
      <c r="D303" s="56" t="s">
        <v>196</v>
      </c>
      <c r="E303" s="56" t="s">
        <v>179</v>
      </c>
      <c r="F303" s="56" t="s">
        <v>3</v>
      </c>
      <c r="G303" s="55">
        <v>21160</v>
      </c>
      <c r="H303" s="55">
        <v>21160</v>
      </c>
      <c r="I303" s="55">
        <v>21160</v>
      </c>
      <c r="J303" s="55">
        <v>21160</v>
      </c>
      <c r="K303" s="55">
        <v>21160</v>
      </c>
      <c r="L303" s="55">
        <v>21160</v>
      </c>
      <c r="M303" s="55">
        <v>21160</v>
      </c>
      <c r="N303" s="55">
        <v>333270</v>
      </c>
      <c r="O303" s="55">
        <f t="shared" si="5"/>
        <v>481390</v>
      </c>
    </row>
    <row r="304" spans="1:15">
      <c r="A304" s="113"/>
      <c r="B304" s="110"/>
      <c r="C304" s="53" t="s">
        <v>196</v>
      </c>
      <c r="D304" s="53" t="s">
        <v>196</v>
      </c>
      <c r="E304" s="53" t="s">
        <v>178</v>
      </c>
      <c r="F304" s="53" t="s">
        <v>3</v>
      </c>
      <c r="G304" s="52">
        <v>10803.73</v>
      </c>
      <c r="H304" s="52">
        <v>10725.76</v>
      </c>
      <c r="I304" s="52">
        <v>10256</v>
      </c>
      <c r="J304" s="52">
        <v>9731.1</v>
      </c>
      <c r="K304" s="52">
        <v>9234.42</v>
      </c>
      <c r="L304" s="52">
        <v>8738.4599999999991</v>
      </c>
      <c r="M304" s="52">
        <v>8265.6</v>
      </c>
      <c r="N304" s="52">
        <v>64336.210000000014</v>
      </c>
      <c r="O304" s="52">
        <f t="shared" si="5"/>
        <v>132091.28</v>
      </c>
    </row>
    <row r="305" spans="1:15">
      <c r="A305" s="114"/>
      <c r="B305" s="111"/>
      <c r="C305" s="53" t="s">
        <v>196</v>
      </c>
      <c r="D305" s="53" t="s">
        <v>196</v>
      </c>
      <c r="E305" s="53" t="s">
        <v>177</v>
      </c>
      <c r="F305" s="53" t="s">
        <v>3</v>
      </c>
      <c r="G305" s="52">
        <v>2424.14</v>
      </c>
      <c r="H305" s="52">
        <v>2316.59</v>
      </c>
      <c r="I305" s="52">
        <v>2215.12</v>
      </c>
      <c r="J305" s="52">
        <v>2101.75</v>
      </c>
      <c r="K305" s="52">
        <v>1994.48</v>
      </c>
      <c r="L305" s="52">
        <v>1887.3700000000001</v>
      </c>
      <c r="M305" s="52">
        <v>1785.22</v>
      </c>
      <c r="N305" s="52">
        <v>13895.569999999992</v>
      </c>
      <c r="O305" s="52">
        <f t="shared" si="5"/>
        <v>28620.239999999991</v>
      </c>
    </row>
    <row r="306" spans="1:15" s="54" customFormat="1">
      <c r="A306" s="112">
        <v>8</v>
      </c>
      <c r="B306" s="109" t="s">
        <v>195</v>
      </c>
      <c r="C306" s="56" t="s">
        <v>194</v>
      </c>
      <c r="D306" s="56" t="s">
        <v>194</v>
      </c>
      <c r="E306" s="56" t="s">
        <v>179</v>
      </c>
      <c r="F306" s="56" t="s">
        <v>3</v>
      </c>
      <c r="G306" s="55">
        <v>12008</v>
      </c>
      <c r="H306" s="55">
        <v>12008</v>
      </c>
      <c r="I306" s="55">
        <v>12008</v>
      </c>
      <c r="J306" s="55">
        <v>12008</v>
      </c>
      <c r="K306" s="55">
        <v>12008</v>
      </c>
      <c r="L306" s="55">
        <v>12008</v>
      </c>
      <c r="M306" s="55">
        <v>12008</v>
      </c>
      <c r="N306" s="55">
        <v>201134</v>
      </c>
      <c r="O306" s="55">
        <f t="shared" si="5"/>
        <v>285190</v>
      </c>
    </row>
    <row r="307" spans="1:15">
      <c r="A307" s="113"/>
      <c r="B307" s="110"/>
      <c r="C307" s="53" t="s">
        <v>194</v>
      </c>
      <c r="D307" s="53" t="s">
        <v>194</v>
      </c>
      <c r="E307" s="53" t="s">
        <v>178</v>
      </c>
      <c r="F307" s="53" t="s">
        <v>3</v>
      </c>
      <c r="G307" s="52">
        <v>6274.49</v>
      </c>
      <c r="H307" s="52">
        <v>6368.5599999999995</v>
      </c>
      <c r="I307" s="52">
        <v>6102.74</v>
      </c>
      <c r="J307" s="52">
        <v>5804.0999999999995</v>
      </c>
      <c r="K307" s="52">
        <v>5522.2599999999993</v>
      </c>
      <c r="L307" s="52">
        <v>5240.79</v>
      </c>
      <c r="M307" s="52">
        <v>4973.2299999999996</v>
      </c>
      <c r="N307" s="52">
        <v>41190.649999999994</v>
      </c>
      <c r="O307" s="52">
        <f t="shared" si="5"/>
        <v>81476.819999999992</v>
      </c>
    </row>
    <row r="308" spans="1:15">
      <c r="A308" s="114"/>
      <c r="B308" s="111"/>
      <c r="C308" s="53" t="s">
        <v>194</v>
      </c>
      <c r="D308" s="53" t="s">
        <v>194</v>
      </c>
      <c r="E308" s="53" t="s">
        <v>177</v>
      </c>
      <c r="F308" s="53" t="s">
        <v>3</v>
      </c>
      <c r="G308" s="52">
        <v>1436.55</v>
      </c>
      <c r="H308" s="52">
        <v>1375.52</v>
      </c>
      <c r="I308" s="52">
        <v>1318.1</v>
      </c>
      <c r="J308" s="52">
        <v>1253.6000000000001</v>
      </c>
      <c r="K308" s="52">
        <v>1192.72</v>
      </c>
      <c r="L308" s="52">
        <v>1131.92</v>
      </c>
      <c r="M308" s="52">
        <v>1074.1300000000001</v>
      </c>
      <c r="N308" s="52">
        <v>8896.4600000000009</v>
      </c>
      <c r="O308" s="52">
        <f t="shared" si="5"/>
        <v>17679</v>
      </c>
    </row>
    <row r="309" spans="1:15" s="54" customFormat="1">
      <c r="A309" s="112">
        <v>9</v>
      </c>
      <c r="B309" s="109" t="s">
        <v>193</v>
      </c>
      <c r="C309" s="56" t="s">
        <v>192</v>
      </c>
      <c r="D309" s="56" t="s">
        <v>192</v>
      </c>
      <c r="E309" s="56" t="s">
        <v>179</v>
      </c>
      <c r="F309" s="56" t="s">
        <v>3</v>
      </c>
      <c r="G309" s="55">
        <v>3760</v>
      </c>
      <c r="H309" s="55">
        <v>3760</v>
      </c>
      <c r="I309" s="55">
        <v>3760</v>
      </c>
      <c r="J309" s="55">
        <v>3760</v>
      </c>
      <c r="K309" s="55">
        <v>3760</v>
      </c>
      <c r="L309" s="55">
        <v>3760</v>
      </c>
      <c r="M309" s="55">
        <v>3760</v>
      </c>
      <c r="N309" s="55">
        <v>25380</v>
      </c>
      <c r="O309" s="55">
        <f t="shared" si="5"/>
        <v>51700</v>
      </c>
    </row>
    <row r="310" spans="1:15">
      <c r="A310" s="113"/>
      <c r="B310" s="110"/>
      <c r="C310" s="53" t="s">
        <v>192</v>
      </c>
      <c r="D310" s="53" t="s">
        <v>192</v>
      </c>
      <c r="E310" s="53" t="s">
        <v>178</v>
      </c>
      <c r="F310" s="53" t="s">
        <v>3</v>
      </c>
      <c r="G310" s="52">
        <v>1154.3899999999999</v>
      </c>
      <c r="H310" s="52">
        <v>1111.6199999999999</v>
      </c>
      <c r="I310" s="52">
        <v>1025.98</v>
      </c>
      <c r="J310" s="52">
        <v>934.88</v>
      </c>
      <c r="K310" s="52">
        <v>846.62</v>
      </c>
      <c r="L310" s="52">
        <v>758.49</v>
      </c>
      <c r="M310" s="52">
        <v>672.29</v>
      </c>
      <c r="N310" s="52">
        <v>2219.6699999999992</v>
      </c>
      <c r="O310" s="52">
        <f t="shared" si="5"/>
        <v>8723.9399999999987</v>
      </c>
    </row>
    <row r="311" spans="1:15">
      <c r="A311" s="114"/>
      <c r="B311" s="111"/>
      <c r="C311" s="53" t="s">
        <v>192</v>
      </c>
      <c r="D311" s="53" t="s">
        <v>192</v>
      </c>
      <c r="E311" s="53" t="s">
        <v>177</v>
      </c>
      <c r="F311" s="53" t="s">
        <v>3</v>
      </c>
      <c r="G311" s="52">
        <v>259.21000000000004</v>
      </c>
      <c r="H311" s="52">
        <v>240.1</v>
      </c>
      <c r="I311" s="52">
        <v>221.59</v>
      </c>
      <c r="J311" s="52">
        <v>201.92999999999998</v>
      </c>
      <c r="K311" s="52">
        <v>182.86</v>
      </c>
      <c r="L311" s="52">
        <v>163.82</v>
      </c>
      <c r="M311" s="52">
        <v>145.22</v>
      </c>
      <c r="N311" s="52">
        <v>479.45000000000005</v>
      </c>
      <c r="O311" s="52">
        <f t="shared" si="5"/>
        <v>1894.18</v>
      </c>
    </row>
    <row r="312" spans="1:15" s="54" customFormat="1">
      <c r="A312" s="112">
        <v>10</v>
      </c>
      <c r="B312" s="109" t="s">
        <v>191</v>
      </c>
      <c r="C312" s="56" t="s">
        <v>190</v>
      </c>
      <c r="D312" s="56" t="s">
        <v>190</v>
      </c>
      <c r="E312" s="56" t="s">
        <v>179</v>
      </c>
      <c r="F312" s="56" t="s">
        <v>3</v>
      </c>
      <c r="G312" s="55">
        <v>3824</v>
      </c>
      <c r="H312" s="55">
        <v>3824</v>
      </c>
      <c r="I312" s="55">
        <v>3824</v>
      </c>
      <c r="J312" s="55">
        <v>3824</v>
      </c>
      <c r="K312" s="55">
        <v>3824</v>
      </c>
      <c r="L312" s="55">
        <v>3824</v>
      </c>
      <c r="M312" s="55">
        <v>3824</v>
      </c>
      <c r="N312" s="55">
        <v>25812</v>
      </c>
      <c r="O312" s="55">
        <f t="shared" si="5"/>
        <v>52580</v>
      </c>
    </row>
    <row r="313" spans="1:15">
      <c r="A313" s="113"/>
      <c r="B313" s="110"/>
      <c r="C313" s="53" t="s">
        <v>190</v>
      </c>
      <c r="D313" s="53" t="s">
        <v>190</v>
      </c>
      <c r="E313" s="53" t="s">
        <v>178</v>
      </c>
      <c r="F313" s="53" t="s">
        <v>3</v>
      </c>
      <c r="G313" s="52">
        <v>1174.04</v>
      </c>
      <c r="H313" s="52">
        <v>1130.55</v>
      </c>
      <c r="I313" s="52">
        <v>1043.42</v>
      </c>
      <c r="J313" s="52">
        <v>950.79</v>
      </c>
      <c r="K313" s="52">
        <v>861.02</v>
      </c>
      <c r="L313" s="52">
        <v>771.41</v>
      </c>
      <c r="M313" s="52">
        <v>683.74</v>
      </c>
      <c r="N313" s="52">
        <v>2257.4900000000002</v>
      </c>
      <c r="O313" s="52">
        <f t="shared" si="5"/>
        <v>8872.4599999999991</v>
      </c>
    </row>
    <row r="314" spans="1:15">
      <c r="A314" s="114"/>
      <c r="B314" s="111"/>
      <c r="C314" s="53" t="s">
        <v>190</v>
      </c>
      <c r="D314" s="53" t="s">
        <v>190</v>
      </c>
      <c r="E314" s="53" t="s">
        <v>177</v>
      </c>
      <c r="F314" s="53" t="s">
        <v>3</v>
      </c>
      <c r="G314" s="52">
        <v>263.61</v>
      </c>
      <c r="H314" s="52">
        <v>244.19</v>
      </c>
      <c r="I314" s="52">
        <v>225.37</v>
      </c>
      <c r="J314" s="52">
        <v>205.35</v>
      </c>
      <c r="K314" s="52">
        <v>185.95</v>
      </c>
      <c r="L314" s="52">
        <v>166.62</v>
      </c>
      <c r="M314" s="52">
        <v>147.68</v>
      </c>
      <c r="N314" s="52">
        <v>487.58</v>
      </c>
      <c r="O314" s="52">
        <f t="shared" si="5"/>
        <v>1926.3500000000001</v>
      </c>
    </row>
    <row r="315" spans="1:15" s="54" customFormat="1">
      <c r="A315" s="112">
        <v>11</v>
      </c>
      <c r="B315" s="109" t="s">
        <v>189</v>
      </c>
      <c r="C315" s="56" t="s">
        <v>188</v>
      </c>
      <c r="D315" s="56" t="s">
        <v>187</v>
      </c>
      <c r="E315" s="56" t="s">
        <v>179</v>
      </c>
      <c r="F315" s="56" t="s">
        <v>3</v>
      </c>
      <c r="G315" s="55">
        <v>11340</v>
      </c>
      <c r="H315" s="55">
        <v>11340</v>
      </c>
      <c r="I315" s="55">
        <v>11340</v>
      </c>
      <c r="J315" s="55">
        <v>11340</v>
      </c>
      <c r="K315" s="55">
        <v>11340</v>
      </c>
      <c r="L315" s="55">
        <v>11340</v>
      </c>
      <c r="M315" s="55">
        <v>8505</v>
      </c>
      <c r="N315" s="55">
        <v>0</v>
      </c>
      <c r="O315" s="55">
        <f t="shared" si="5"/>
        <v>76545</v>
      </c>
    </row>
    <row r="316" spans="1:15">
      <c r="A316" s="114"/>
      <c r="B316" s="111"/>
      <c r="C316" s="53" t="s">
        <v>188</v>
      </c>
      <c r="D316" s="53" t="s">
        <v>187</v>
      </c>
      <c r="E316" s="53" t="s">
        <v>178</v>
      </c>
      <c r="F316" s="53" t="s">
        <v>3</v>
      </c>
      <c r="G316" s="52">
        <v>2788.8999999999996</v>
      </c>
      <c r="H316" s="52">
        <v>2441.66</v>
      </c>
      <c r="I316" s="52">
        <v>2009.81</v>
      </c>
      <c r="J316" s="52">
        <v>1567.81</v>
      </c>
      <c r="K316" s="52">
        <v>1131.48</v>
      </c>
      <c r="L316" s="52">
        <v>695.75</v>
      </c>
      <c r="M316" s="52">
        <v>251.92999999999998</v>
      </c>
      <c r="N316" s="52">
        <v>0</v>
      </c>
      <c r="O316" s="52">
        <f t="shared" si="5"/>
        <v>10887.339999999998</v>
      </c>
    </row>
    <row r="317" spans="1:15" s="54" customFormat="1">
      <c r="A317" s="112">
        <v>12</v>
      </c>
      <c r="B317" s="109" t="s">
        <v>186</v>
      </c>
      <c r="C317" s="56" t="s">
        <v>185</v>
      </c>
      <c r="D317" s="56" t="s">
        <v>184</v>
      </c>
      <c r="E317" s="56" t="s">
        <v>179</v>
      </c>
      <c r="F317" s="56" t="s">
        <v>3</v>
      </c>
      <c r="G317" s="55">
        <v>6940</v>
      </c>
      <c r="H317" s="55">
        <v>6940</v>
      </c>
      <c r="I317" s="55">
        <v>6940</v>
      </c>
      <c r="J317" s="55">
        <v>6940</v>
      </c>
      <c r="K317" s="55">
        <v>6940</v>
      </c>
      <c r="L317" s="55">
        <v>6940</v>
      </c>
      <c r="M317" s="55">
        <v>6940</v>
      </c>
      <c r="N317" s="55">
        <v>71104.81</v>
      </c>
      <c r="O317" s="55">
        <f t="shared" si="5"/>
        <v>119684.81</v>
      </c>
    </row>
    <row r="318" spans="1:15">
      <c r="A318" s="114"/>
      <c r="B318" s="111"/>
      <c r="C318" s="53" t="s">
        <v>185</v>
      </c>
      <c r="D318" s="53" t="s">
        <v>184</v>
      </c>
      <c r="E318" s="53" t="s">
        <v>178</v>
      </c>
      <c r="F318" s="53" t="s">
        <v>3</v>
      </c>
      <c r="G318" s="52">
        <v>5095.130000000001</v>
      </c>
      <c r="H318" s="52">
        <v>4843.82</v>
      </c>
      <c r="I318" s="52">
        <v>4554.5599999999995</v>
      </c>
      <c r="J318" s="52">
        <v>4240.9699999999993</v>
      </c>
      <c r="K318" s="52">
        <v>3939.9399999999996</v>
      </c>
      <c r="L318" s="52">
        <v>3639.33</v>
      </c>
      <c r="M318" s="52">
        <v>3348.21</v>
      </c>
      <c r="N318" s="52">
        <v>16886.330000000002</v>
      </c>
      <c r="O318" s="52">
        <f t="shared" si="5"/>
        <v>46548.29</v>
      </c>
    </row>
    <row r="319" spans="1:15" s="54" customFormat="1">
      <c r="A319" s="112">
        <v>13</v>
      </c>
      <c r="B319" s="109" t="s">
        <v>183</v>
      </c>
      <c r="C319" s="56" t="s">
        <v>182</v>
      </c>
      <c r="D319" s="56" t="s">
        <v>181</v>
      </c>
      <c r="E319" s="56" t="s">
        <v>179</v>
      </c>
      <c r="F319" s="56" t="s">
        <v>3</v>
      </c>
      <c r="G319" s="55">
        <v>24576</v>
      </c>
      <c r="H319" s="55">
        <v>24576</v>
      </c>
      <c r="I319" s="55">
        <v>24576</v>
      </c>
      <c r="J319" s="55">
        <v>24576</v>
      </c>
      <c r="K319" s="55">
        <v>24576</v>
      </c>
      <c r="L319" s="55">
        <v>24576</v>
      </c>
      <c r="M319" s="55">
        <v>24576</v>
      </c>
      <c r="N319" s="55">
        <v>257991</v>
      </c>
      <c r="O319" s="55">
        <f t="shared" si="5"/>
        <v>430023</v>
      </c>
    </row>
    <row r="320" spans="1:15">
      <c r="A320" s="114"/>
      <c r="B320" s="111"/>
      <c r="C320" s="53" t="s">
        <v>182</v>
      </c>
      <c r="D320" s="53" t="s">
        <v>181</v>
      </c>
      <c r="E320" s="53" t="s">
        <v>178</v>
      </c>
      <c r="F320" s="53" t="s">
        <v>3</v>
      </c>
      <c r="G320" s="52">
        <v>17326.11</v>
      </c>
      <c r="H320" s="52">
        <v>16880.03</v>
      </c>
      <c r="I320" s="52">
        <v>15888.23</v>
      </c>
      <c r="J320" s="52">
        <v>14811.55</v>
      </c>
      <c r="K320" s="52">
        <v>13778.73</v>
      </c>
      <c r="L320" s="52">
        <v>12747.32</v>
      </c>
      <c r="M320" s="52">
        <v>11749.14</v>
      </c>
      <c r="N320" s="52">
        <v>60730.479999999974</v>
      </c>
      <c r="O320" s="52">
        <f t="shared" si="5"/>
        <v>163911.58999999997</v>
      </c>
    </row>
    <row r="322" spans="1:235" s="46" customFormat="1">
      <c r="A322" s="50"/>
      <c r="D322" s="108" t="s">
        <v>180</v>
      </c>
      <c r="E322" s="51" t="s">
        <v>179</v>
      </c>
      <c r="F322" s="48"/>
      <c r="G322" s="47">
        <f t="shared" ref="G322:O322" si="6">G319+G317+G315+G312+G309+G306+G303+G300+G297+G294+G291+G288+G285</f>
        <v>212597.52000000002</v>
      </c>
      <c r="H322" s="47">
        <f t="shared" si="6"/>
        <v>212597.52000000002</v>
      </c>
      <c r="I322" s="47">
        <f t="shared" si="6"/>
        <v>212597.52000000002</v>
      </c>
      <c r="J322" s="47">
        <f t="shared" si="6"/>
        <v>212597.52000000002</v>
      </c>
      <c r="K322" s="47">
        <f t="shared" si="6"/>
        <v>212597.52000000002</v>
      </c>
      <c r="L322" s="47">
        <f t="shared" si="6"/>
        <v>207548.6</v>
      </c>
      <c r="M322" s="47">
        <f t="shared" si="6"/>
        <v>189762.64</v>
      </c>
      <c r="N322" s="47">
        <f t="shared" si="6"/>
        <v>2309546.4299999997</v>
      </c>
      <c r="O322" s="47">
        <f t="shared" si="6"/>
        <v>3769845.27</v>
      </c>
    </row>
    <row r="323" spans="1:235" s="46" customFormat="1">
      <c r="A323" s="50"/>
      <c r="D323" s="108"/>
      <c r="E323" s="49" t="s">
        <v>178</v>
      </c>
      <c r="F323" s="48"/>
      <c r="G323" s="47">
        <f t="shared" ref="G323:O323" si="7">G286+G289+G292+G295+G298+G301+G304+G307+G310+G313+G316+G318+G320</f>
        <v>85160.459999999992</v>
      </c>
      <c r="H323" s="47">
        <f t="shared" si="7"/>
        <v>82528.38</v>
      </c>
      <c r="I323" s="47">
        <f t="shared" si="7"/>
        <v>89695.4</v>
      </c>
      <c r="J323" s="47">
        <f t="shared" si="7"/>
        <v>93448.04</v>
      </c>
      <c r="K323" s="47">
        <f t="shared" si="7"/>
        <v>87085.079999999987</v>
      </c>
      <c r="L323" s="47">
        <f t="shared" si="7"/>
        <v>80720.53</v>
      </c>
      <c r="M323" s="47">
        <f t="shared" si="7"/>
        <v>74769.22</v>
      </c>
      <c r="N323" s="47">
        <f t="shared" si="7"/>
        <v>497415.49999999988</v>
      </c>
      <c r="O323" s="47">
        <f t="shared" si="7"/>
        <v>1090822.6099999999</v>
      </c>
    </row>
    <row r="324" spans="1:235" s="46" customFormat="1">
      <c r="A324" s="50"/>
      <c r="D324" s="108"/>
      <c r="E324" s="49" t="s">
        <v>177</v>
      </c>
      <c r="F324" s="48"/>
      <c r="G324" s="47">
        <f t="shared" ref="G324:O324" si="8">G287+G290+G293+G296+G299+G302+G305+G308+G311+G314</f>
        <v>15806.009999999998</v>
      </c>
      <c r="H324" s="47">
        <f t="shared" si="8"/>
        <v>14943.210000000003</v>
      </c>
      <c r="I324" s="47">
        <f t="shared" si="8"/>
        <v>14119.29</v>
      </c>
      <c r="J324" s="47">
        <f t="shared" si="8"/>
        <v>13219.87</v>
      </c>
      <c r="K324" s="47">
        <f t="shared" si="8"/>
        <v>12359.34</v>
      </c>
      <c r="L324" s="47">
        <f t="shared" si="8"/>
        <v>11497.770000000002</v>
      </c>
      <c r="M324" s="47">
        <f t="shared" si="8"/>
        <v>10712.019999999999</v>
      </c>
      <c r="N324" s="47">
        <f t="shared" si="8"/>
        <v>74678.850000000006</v>
      </c>
      <c r="O324" s="47">
        <f t="shared" si="8"/>
        <v>167336.35999999999</v>
      </c>
    </row>
    <row r="325" spans="1:235" s="22" customFormat="1" ht="12.6" customHeight="1">
      <c r="A325" s="32"/>
      <c r="C325" s="31"/>
      <c r="D325" s="31"/>
      <c r="E325" s="31"/>
      <c r="F325" s="31"/>
    </row>
    <row r="326" spans="1:235" s="36" customFormat="1" ht="15.75">
      <c r="A326" s="45"/>
      <c r="B326" s="44"/>
      <c r="C326" s="43" t="s">
        <v>176</v>
      </c>
      <c r="D326" s="42"/>
      <c r="E326" s="42"/>
      <c r="F326" s="41"/>
      <c r="G326" s="40">
        <v>1693537.82</v>
      </c>
      <c r="H326" s="40">
        <v>1659060.56</v>
      </c>
      <c r="I326" s="40">
        <v>1573420.84</v>
      </c>
      <c r="J326" s="40">
        <v>1523603.56</v>
      </c>
      <c r="K326" s="40">
        <v>1487835.11</v>
      </c>
      <c r="L326" s="40">
        <v>1424399.8400000003</v>
      </c>
      <c r="M326" s="40">
        <v>1309550.9100000001</v>
      </c>
      <c r="N326" s="40">
        <v>8226092.0999999996</v>
      </c>
      <c r="O326" s="40">
        <v>18897500.739999998</v>
      </c>
      <c r="P326" s="39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  <c r="EA326" s="38"/>
      <c r="EB326" s="38"/>
      <c r="EC326" s="38"/>
      <c r="ED326" s="38"/>
      <c r="EE326" s="38"/>
      <c r="EF326" s="38"/>
      <c r="EG326" s="38"/>
      <c r="EH326" s="38"/>
      <c r="EI326" s="38"/>
      <c r="EJ326" s="38"/>
      <c r="EK326" s="38"/>
      <c r="EL326" s="38"/>
      <c r="EM326" s="38"/>
      <c r="EN326" s="38"/>
      <c r="EO326" s="38"/>
      <c r="EP326" s="38"/>
      <c r="EQ326" s="38"/>
      <c r="ER326" s="38"/>
      <c r="ES326" s="38"/>
      <c r="ET326" s="38"/>
      <c r="EU326" s="38"/>
      <c r="EV326" s="38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8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8"/>
      <c r="GE326" s="38"/>
      <c r="GF326" s="38"/>
      <c r="GG326" s="38"/>
      <c r="GH326" s="38"/>
      <c r="GI326" s="38"/>
      <c r="GJ326" s="38"/>
      <c r="GK326" s="38"/>
      <c r="GL326" s="38"/>
      <c r="GM326" s="38"/>
      <c r="GN326" s="38"/>
      <c r="GO326" s="38"/>
      <c r="GP326" s="38"/>
      <c r="GQ326" s="38"/>
      <c r="GR326" s="38"/>
      <c r="GS326" s="38"/>
      <c r="GT326" s="38"/>
      <c r="GU326" s="38"/>
      <c r="GV326" s="38"/>
      <c r="GW326" s="38"/>
      <c r="GX326" s="38"/>
      <c r="GY326" s="38"/>
      <c r="GZ326" s="38"/>
      <c r="HA326" s="38"/>
      <c r="HB326" s="38"/>
      <c r="HC326" s="38"/>
      <c r="HD326" s="38"/>
      <c r="HE326" s="38"/>
      <c r="HF326" s="38"/>
      <c r="HG326" s="38"/>
      <c r="HH326" s="38"/>
      <c r="HI326" s="38"/>
      <c r="HJ326" s="38"/>
      <c r="HK326" s="38"/>
      <c r="HL326" s="38"/>
      <c r="HM326" s="38"/>
      <c r="HN326" s="38"/>
      <c r="HO326" s="38"/>
      <c r="HP326" s="38"/>
      <c r="HQ326" s="38"/>
      <c r="HR326" s="38"/>
      <c r="HS326" s="37"/>
      <c r="HT326" s="37"/>
      <c r="HU326" s="37"/>
      <c r="HV326" s="37"/>
      <c r="HW326" s="37"/>
      <c r="HX326" s="37"/>
      <c r="HY326" s="37"/>
      <c r="HZ326" s="37"/>
      <c r="IA326" s="37"/>
    </row>
    <row r="327" spans="1:235" s="22" customFormat="1">
      <c r="A327" s="32"/>
      <c r="C327" s="31"/>
      <c r="D327" s="31"/>
      <c r="E327" s="31"/>
      <c r="F327" s="31"/>
    </row>
    <row r="328" spans="1:235" s="22" customFormat="1" ht="15.75">
      <c r="A328" s="29"/>
      <c r="B328" s="35"/>
      <c r="C328" s="115" t="s">
        <v>175</v>
      </c>
      <c r="D328" s="115"/>
      <c r="E328" s="115"/>
      <c r="F328" s="115"/>
      <c r="G328" s="34">
        <f t="shared" ref="G328:M328" si="9">G326/$O$330*100</f>
        <v>10.386568084687248</v>
      </c>
      <c r="H328" s="34">
        <f t="shared" si="9"/>
        <v>10.175117000374607</v>
      </c>
      <c r="I328" s="34">
        <f t="shared" si="9"/>
        <v>9.6498835086693262</v>
      </c>
      <c r="J328" s="34">
        <f t="shared" si="9"/>
        <v>9.3443511701509401</v>
      </c>
      <c r="K328" s="34">
        <f t="shared" si="9"/>
        <v>9.1249811408422747</v>
      </c>
      <c r="L328" s="34">
        <f t="shared" si="9"/>
        <v>8.7359288604358571</v>
      </c>
      <c r="M328" s="34">
        <f t="shared" si="9"/>
        <v>8.0315535481098053</v>
      </c>
      <c r="N328" s="33" t="s">
        <v>174</v>
      </c>
      <c r="O328" s="33" t="s">
        <v>174</v>
      </c>
      <c r="P328" s="25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24"/>
      <c r="DH328" s="24"/>
      <c r="DI328" s="24"/>
      <c r="DJ328" s="24"/>
      <c r="DK328" s="24"/>
      <c r="DL328" s="24"/>
      <c r="DM328" s="24"/>
      <c r="DN328" s="24"/>
      <c r="DO328" s="24"/>
      <c r="DP328" s="24"/>
      <c r="DQ328" s="24"/>
      <c r="DR328" s="24"/>
      <c r="DS328" s="24"/>
      <c r="DT328" s="24"/>
      <c r="DU328" s="24"/>
      <c r="DV328" s="24"/>
      <c r="DW328" s="24"/>
      <c r="DX328" s="24"/>
      <c r="DY328" s="24"/>
      <c r="DZ328" s="24"/>
      <c r="EA328" s="24"/>
      <c r="EB328" s="24"/>
      <c r="EC328" s="24"/>
      <c r="ED328" s="24"/>
      <c r="EE328" s="24"/>
      <c r="EF328" s="24"/>
      <c r="EG328" s="24"/>
      <c r="EH328" s="24"/>
      <c r="EI328" s="24"/>
      <c r="EJ328" s="24"/>
      <c r="EK328" s="24"/>
      <c r="EL328" s="24"/>
      <c r="EM328" s="24"/>
      <c r="EN328" s="24"/>
      <c r="EO328" s="24"/>
      <c r="EP328" s="24"/>
      <c r="EQ328" s="24"/>
      <c r="ER328" s="24"/>
      <c r="ES328" s="24"/>
      <c r="ET328" s="24"/>
      <c r="EU328" s="24"/>
      <c r="EV328" s="24"/>
      <c r="EW328" s="24"/>
      <c r="EX328" s="24"/>
      <c r="EY328" s="24"/>
      <c r="EZ328" s="24"/>
      <c r="FA328" s="24"/>
      <c r="FB328" s="24"/>
      <c r="FC328" s="24"/>
      <c r="FD328" s="24"/>
      <c r="FE328" s="24"/>
      <c r="FF328" s="24"/>
      <c r="FG328" s="24"/>
      <c r="FH328" s="24"/>
      <c r="FI328" s="24"/>
      <c r="FJ328" s="24"/>
      <c r="FK328" s="24"/>
      <c r="FL328" s="24"/>
      <c r="FM328" s="24"/>
      <c r="FN328" s="24"/>
      <c r="FO328" s="24"/>
      <c r="FP328" s="24"/>
      <c r="FQ328" s="24"/>
      <c r="FR328" s="24"/>
      <c r="FS328" s="24"/>
      <c r="FT328" s="24"/>
      <c r="FU328" s="24"/>
      <c r="FV328" s="24"/>
      <c r="FW328" s="24"/>
      <c r="FX328" s="24"/>
      <c r="FY328" s="24"/>
      <c r="FZ328" s="24"/>
      <c r="GA328" s="24"/>
      <c r="GB328" s="24"/>
      <c r="GC328" s="24"/>
      <c r="GD328" s="24"/>
      <c r="GE328" s="24"/>
      <c r="GF328" s="24"/>
      <c r="GG328" s="24"/>
      <c r="GH328" s="24"/>
      <c r="GI328" s="24"/>
      <c r="GJ328" s="24"/>
      <c r="GK328" s="24"/>
      <c r="GL328" s="24"/>
      <c r="GM328" s="24"/>
      <c r="GN328" s="24"/>
      <c r="GO328" s="24"/>
      <c r="GP328" s="24"/>
      <c r="GQ328" s="24"/>
      <c r="GR328" s="24"/>
      <c r="GS328" s="24"/>
      <c r="GT328" s="24"/>
      <c r="GU328" s="24"/>
      <c r="GV328" s="24"/>
      <c r="GW328" s="24"/>
      <c r="GX328" s="24"/>
      <c r="GY328" s="24"/>
      <c r="GZ328" s="24"/>
      <c r="HA328" s="24"/>
      <c r="HB328" s="24"/>
      <c r="HC328" s="24"/>
      <c r="HD328" s="24"/>
      <c r="HE328" s="24"/>
      <c r="HF328" s="24"/>
      <c r="HG328" s="24"/>
      <c r="HH328" s="24"/>
      <c r="HI328" s="24"/>
      <c r="HJ328" s="24"/>
      <c r="HK328" s="24"/>
      <c r="HL328" s="24"/>
      <c r="HM328" s="24"/>
      <c r="HN328" s="24"/>
      <c r="HO328" s="24"/>
      <c r="HP328" s="24"/>
      <c r="HQ328" s="24"/>
      <c r="HR328" s="24"/>
      <c r="HS328" s="23"/>
      <c r="HT328" s="23"/>
      <c r="HU328" s="23"/>
      <c r="HV328" s="23"/>
      <c r="HW328" s="23"/>
      <c r="HX328" s="23"/>
      <c r="HY328" s="23"/>
      <c r="HZ328" s="23"/>
      <c r="IA328" s="23"/>
    </row>
    <row r="329" spans="1:235" s="22" customFormat="1">
      <c r="A329" s="32"/>
      <c r="C329" s="31"/>
      <c r="D329" s="31"/>
      <c r="E329" s="31"/>
      <c r="F329" s="31"/>
      <c r="G329" s="30"/>
      <c r="H329" s="30"/>
      <c r="I329" s="30"/>
      <c r="J329" s="30"/>
      <c r="K329" s="30"/>
      <c r="L329" s="30"/>
      <c r="M329" s="30"/>
    </row>
    <row r="330" spans="1:235" s="22" customFormat="1" ht="64.900000000000006" customHeight="1">
      <c r="A330" s="29"/>
      <c r="B330" s="28"/>
      <c r="C330" s="107" t="s">
        <v>173</v>
      </c>
      <c r="D330" s="107"/>
      <c r="E330" s="107"/>
      <c r="F330" s="107"/>
      <c r="G330" s="27"/>
      <c r="H330" s="27"/>
      <c r="I330" s="27"/>
      <c r="J330" s="27"/>
      <c r="K330" s="27"/>
      <c r="L330" s="27"/>
      <c r="M330" s="27"/>
      <c r="N330" s="26"/>
      <c r="O330" s="89">
        <v>16305076</v>
      </c>
      <c r="P330" s="25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  <c r="HB330" s="24"/>
      <c r="HC330" s="24"/>
      <c r="HD330" s="24"/>
      <c r="HE330" s="24"/>
      <c r="HF330" s="24"/>
      <c r="HG330" s="24"/>
      <c r="HH330" s="24"/>
      <c r="HI330" s="24"/>
      <c r="HJ330" s="24"/>
      <c r="HK330" s="24"/>
      <c r="HL330" s="24"/>
      <c r="HM330" s="24"/>
      <c r="HN330" s="24"/>
      <c r="HO330" s="24"/>
      <c r="HP330" s="24"/>
      <c r="HQ330" s="24"/>
      <c r="HR330" s="24"/>
      <c r="HS330" s="23"/>
      <c r="HT330" s="23"/>
      <c r="HU330" s="23"/>
      <c r="HV330" s="23"/>
      <c r="HW330" s="23"/>
      <c r="HX330" s="23"/>
      <c r="HY330" s="23"/>
      <c r="HZ330" s="23"/>
      <c r="IA330" s="23"/>
    </row>
    <row r="331" spans="1:235" s="19" customFormat="1">
      <c r="G331" s="21"/>
      <c r="H331" s="20"/>
      <c r="I331" s="20"/>
      <c r="J331" s="20"/>
      <c r="K331" s="20"/>
      <c r="L331" s="20"/>
      <c r="M331" s="20"/>
      <c r="N331" s="20"/>
      <c r="O331" s="20"/>
    </row>
    <row r="332" spans="1:235" s="19" customFormat="1">
      <c r="G332" s="20"/>
      <c r="H332" s="20"/>
      <c r="I332" s="20"/>
      <c r="J332" s="20"/>
      <c r="K332" s="20"/>
      <c r="L332" s="20"/>
      <c r="M332" s="20"/>
      <c r="N332" s="20"/>
      <c r="O332" s="20"/>
    </row>
    <row r="333" spans="1:235" s="19" customFormat="1">
      <c r="G333" s="20"/>
      <c r="H333" s="20"/>
      <c r="I333" s="20"/>
      <c r="J333" s="20"/>
      <c r="K333" s="20"/>
      <c r="L333" s="20"/>
      <c r="M333" s="20"/>
      <c r="N333" s="20"/>
      <c r="O333" s="20"/>
    </row>
    <row r="334" spans="1:235" s="19" customFormat="1">
      <c r="G334" s="20"/>
      <c r="H334" s="20"/>
      <c r="I334" s="20"/>
      <c r="J334" s="20"/>
      <c r="K334" s="20"/>
      <c r="L334" s="20"/>
      <c r="M334" s="20"/>
      <c r="N334" s="20"/>
      <c r="O334" s="20"/>
    </row>
    <row r="335" spans="1:235" s="19" customFormat="1">
      <c r="G335" s="20"/>
      <c r="H335" s="20"/>
      <c r="I335" s="20"/>
      <c r="J335" s="20"/>
      <c r="K335" s="20"/>
      <c r="L335" s="20"/>
      <c r="M335" s="20"/>
      <c r="N335" s="20"/>
      <c r="O335" s="20"/>
    </row>
    <row r="336" spans="1:235" s="19" customFormat="1">
      <c r="G336" s="20"/>
      <c r="H336" s="20"/>
      <c r="I336" s="20"/>
      <c r="J336" s="20"/>
      <c r="K336" s="20"/>
      <c r="L336" s="20"/>
      <c r="M336" s="20"/>
      <c r="N336" s="20"/>
      <c r="O336" s="20"/>
    </row>
    <row r="337" spans="7:15" s="19" customFormat="1">
      <c r="G337" s="20"/>
      <c r="H337" s="20"/>
      <c r="I337" s="20"/>
      <c r="J337" s="20"/>
      <c r="K337" s="20"/>
      <c r="L337" s="20"/>
      <c r="M337" s="20"/>
      <c r="N337" s="20"/>
      <c r="O337" s="20"/>
    </row>
    <row r="338" spans="7:15" s="19" customFormat="1">
      <c r="G338" s="20"/>
      <c r="H338" s="20"/>
      <c r="I338" s="20"/>
      <c r="J338" s="20"/>
      <c r="K338" s="20"/>
      <c r="L338" s="20"/>
      <c r="M338" s="20"/>
      <c r="N338" s="20"/>
      <c r="O338" s="20"/>
    </row>
    <row r="339" spans="7:15" s="19" customFormat="1">
      <c r="G339" s="20"/>
      <c r="H339" s="20"/>
      <c r="I339" s="20"/>
      <c r="J339" s="20"/>
      <c r="K339" s="20"/>
      <c r="L339" s="20"/>
      <c r="M339" s="20"/>
      <c r="N339" s="20"/>
      <c r="O339" s="20"/>
    </row>
    <row r="340" spans="7:15" s="19" customFormat="1">
      <c r="G340" s="20"/>
      <c r="H340" s="20"/>
      <c r="I340" s="20"/>
      <c r="J340" s="20"/>
      <c r="K340" s="20"/>
      <c r="L340" s="20"/>
      <c r="M340" s="20"/>
      <c r="N340" s="20"/>
      <c r="O340" s="20"/>
    </row>
  </sheetData>
  <mergeCells count="244">
    <mergeCell ref="B264:B265"/>
    <mergeCell ref="A264:A265"/>
    <mergeCell ref="B266:B267"/>
    <mergeCell ref="A266:A267"/>
    <mergeCell ref="B268:B269"/>
    <mergeCell ref="A268:A269"/>
    <mergeCell ref="D279:D281"/>
    <mergeCell ref="B270:B271"/>
    <mergeCell ref="A270:A271"/>
    <mergeCell ref="B272:B273"/>
    <mergeCell ref="A276:A277"/>
    <mergeCell ref="B276:B277"/>
    <mergeCell ref="A274:A275"/>
    <mergeCell ref="B274:B275"/>
    <mergeCell ref="A272:A273"/>
    <mergeCell ref="A252:A253"/>
    <mergeCell ref="B252:B253"/>
    <mergeCell ref="A254:A255"/>
    <mergeCell ref="B254:B255"/>
    <mergeCell ref="A256:A257"/>
    <mergeCell ref="A258:A259"/>
    <mergeCell ref="A260:A261"/>
    <mergeCell ref="A262:A263"/>
    <mergeCell ref="B256:B257"/>
    <mergeCell ref="B258:B259"/>
    <mergeCell ref="B260:B261"/>
    <mergeCell ref="B262:B263"/>
    <mergeCell ref="A242:A243"/>
    <mergeCell ref="B242:B243"/>
    <mergeCell ref="A244:A245"/>
    <mergeCell ref="B244:B245"/>
    <mergeCell ref="A246:A247"/>
    <mergeCell ref="B246:B247"/>
    <mergeCell ref="A248:A249"/>
    <mergeCell ref="B248:B249"/>
    <mergeCell ref="A250:A251"/>
    <mergeCell ref="B250:B251"/>
    <mergeCell ref="A232:A233"/>
    <mergeCell ref="B232:B233"/>
    <mergeCell ref="A234:A235"/>
    <mergeCell ref="B234:B235"/>
    <mergeCell ref="A236:A237"/>
    <mergeCell ref="B236:B237"/>
    <mergeCell ref="A238:A239"/>
    <mergeCell ref="B238:B239"/>
    <mergeCell ref="A240:A241"/>
    <mergeCell ref="B240:B241"/>
    <mergeCell ref="A222:A223"/>
    <mergeCell ref="B222:B223"/>
    <mergeCell ref="A224:A225"/>
    <mergeCell ref="B224:B225"/>
    <mergeCell ref="A226:A227"/>
    <mergeCell ref="B226:B227"/>
    <mergeCell ref="A228:A229"/>
    <mergeCell ref="B228:B229"/>
    <mergeCell ref="A230:A231"/>
    <mergeCell ref="B230:B231"/>
    <mergeCell ref="A212:A213"/>
    <mergeCell ref="B212:B213"/>
    <mergeCell ref="A214:A215"/>
    <mergeCell ref="B214:B215"/>
    <mergeCell ref="A216:A217"/>
    <mergeCell ref="B216:B217"/>
    <mergeCell ref="A218:A219"/>
    <mergeCell ref="B218:B219"/>
    <mergeCell ref="A220:A221"/>
    <mergeCell ref="B220:B221"/>
    <mergeCell ref="A202:A203"/>
    <mergeCell ref="B202:B203"/>
    <mergeCell ref="A204:A205"/>
    <mergeCell ref="B204:B205"/>
    <mergeCell ref="A206:A207"/>
    <mergeCell ref="B206:B207"/>
    <mergeCell ref="A208:A209"/>
    <mergeCell ref="B208:B209"/>
    <mergeCell ref="A210:A211"/>
    <mergeCell ref="B210:B211"/>
    <mergeCell ref="A192:A193"/>
    <mergeCell ref="B192:B193"/>
    <mergeCell ref="A194:A195"/>
    <mergeCell ref="B194:B195"/>
    <mergeCell ref="A196:A197"/>
    <mergeCell ref="B196:B197"/>
    <mergeCell ref="A198:A199"/>
    <mergeCell ref="B198:B199"/>
    <mergeCell ref="A200:A201"/>
    <mergeCell ref="B200:B201"/>
    <mergeCell ref="A178:A180"/>
    <mergeCell ref="B178:B180"/>
    <mergeCell ref="A181:A183"/>
    <mergeCell ref="B181:B183"/>
    <mergeCell ref="A184:A186"/>
    <mergeCell ref="B184:B186"/>
    <mergeCell ref="A187:A189"/>
    <mergeCell ref="B187:B189"/>
    <mergeCell ref="A190:A191"/>
    <mergeCell ref="B190:B191"/>
    <mergeCell ref="A164:A166"/>
    <mergeCell ref="B164:B166"/>
    <mergeCell ref="A167:A169"/>
    <mergeCell ref="B167:B169"/>
    <mergeCell ref="A170:A172"/>
    <mergeCell ref="B170:B172"/>
    <mergeCell ref="A175:A177"/>
    <mergeCell ref="B175:B177"/>
    <mergeCell ref="A173:A174"/>
    <mergeCell ref="B173:B174"/>
    <mergeCell ref="A149:A151"/>
    <mergeCell ref="B149:B151"/>
    <mergeCell ref="A152:A154"/>
    <mergeCell ref="B152:B154"/>
    <mergeCell ref="A155:A157"/>
    <mergeCell ref="B155:B157"/>
    <mergeCell ref="A158:A160"/>
    <mergeCell ref="B158:B160"/>
    <mergeCell ref="A161:A163"/>
    <mergeCell ref="B161:B163"/>
    <mergeCell ref="A134:A136"/>
    <mergeCell ref="B134:B136"/>
    <mergeCell ref="A137:A139"/>
    <mergeCell ref="B137:B139"/>
    <mergeCell ref="A140:A142"/>
    <mergeCell ref="B140:B142"/>
    <mergeCell ref="A143:A145"/>
    <mergeCell ref="B143:B145"/>
    <mergeCell ref="A146:A148"/>
    <mergeCell ref="B146:B148"/>
    <mergeCell ref="A119:A121"/>
    <mergeCell ref="B119:B121"/>
    <mergeCell ref="A122:A124"/>
    <mergeCell ref="B122:B124"/>
    <mergeCell ref="A125:A127"/>
    <mergeCell ref="B125:B127"/>
    <mergeCell ref="A128:A130"/>
    <mergeCell ref="B128:B130"/>
    <mergeCell ref="A131:A133"/>
    <mergeCell ref="B131:B133"/>
    <mergeCell ref="A104:A106"/>
    <mergeCell ref="B104:B106"/>
    <mergeCell ref="A107:A109"/>
    <mergeCell ref="B107:B109"/>
    <mergeCell ref="A110:A112"/>
    <mergeCell ref="B110:B112"/>
    <mergeCell ref="A113:A115"/>
    <mergeCell ref="B113:B115"/>
    <mergeCell ref="A116:A118"/>
    <mergeCell ref="B116:B118"/>
    <mergeCell ref="A89:A91"/>
    <mergeCell ref="B89:B91"/>
    <mergeCell ref="A92:A94"/>
    <mergeCell ref="B92:B94"/>
    <mergeCell ref="A95:A97"/>
    <mergeCell ref="B95:B97"/>
    <mergeCell ref="A98:A100"/>
    <mergeCell ref="B98:B100"/>
    <mergeCell ref="A101:A103"/>
    <mergeCell ref="B101:B103"/>
    <mergeCell ref="A74:A76"/>
    <mergeCell ref="B74:B76"/>
    <mergeCell ref="A77:A79"/>
    <mergeCell ref="B77:B79"/>
    <mergeCell ref="A80:A82"/>
    <mergeCell ref="B80:B82"/>
    <mergeCell ref="A83:A85"/>
    <mergeCell ref="B83:B85"/>
    <mergeCell ref="A86:A88"/>
    <mergeCell ref="B86:B8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53:A55"/>
    <mergeCell ref="B53:B55"/>
    <mergeCell ref="A38:A40"/>
    <mergeCell ref="B38:B40"/>
    <mergeCell ref="A41:A43"/>
    <mergeCell ref="B41:B43"/>
    <mergeCell ref="A44:A46"/>
    <mergeCell ref="B44:B46"/>
    <mergeCell ref="A56:A58"/>
    <mergeCell ref="B56:B58"/>
    <mergeCell ref="A11:A13"/>
    <mergeCell ref="B11:B13"/>
    <mergeCell ref="A14:A16"/>
    <mergeCell ref="B14:B16"/>
    <mergeCell ref="A17:A19"/>
    <mergeCell ref="B17:B19"/>
    <mergeCell ref="L1:O1"/>
    <mergeCell ref="L2:O2"/>
    <mergeCell ref="L3:O3"/>
    <mergeCell ref="A4:O4"/>
    <mergeCell ref="A8:A10"/>
    <mergeCell ref="B8:B10"/>
    <mergeCell ref="A20:A22"/>
    <mergeCell ref="B20:B22"/>
    <mergeCell ref="A23:A25"/>
    <mergeCell ref="B23:B25"/>
    <mergeCell ref="A26:A28"/>
    <mergeCell ref="B26:B28"/>
    <mergeCell ref="B294:B296"/>
    <mergeCell ref="A294:A296"/>
    <mergeCell ref="A29:A31"/>
    <mergeCell ref="B29:B31"/>
    <mergeCell ref="A32:A34"/>
    <mergeCell ref="B32:B34"/>
    <mergeCell ref="A35:A37"/>
    <mergeCell ref="B35:B37"/>
    <mergeCell ref="A47:A49"/>
    <mergeCell ref="B47:B49"/>
    <mergeCell ref="B285:B287"/>
    <mergeCell ref="A285:A287"/>
    <mergeCell ref="B288:B290"/>
    <mergeCell ref="A288:A290"/>
    <mergeCell ref="B291:B293"/>
    <mergeCell ref="A291:A293"/>
    <mergeCell ref="A50:A52"/>
    <mergeCell ref="B50:B52"/>
    <mergeCell ref="C330:F330"/>
    <mergeCell ref="D322:D324"/>
    <mergeCell ref="B312:B314"/>
    <mergeCell ref="A312:A314"/>
    <mergeCell ref="B315:B316"/>
    <mergeCell ref="A315:A316"/>
    <mergeCell ref="B297:B299"/>
    <mergeCell ref="A297:A299"/>
    <mergeCell ref="B300:B302"/>
    <mergeCell ref="A300:A302"/>
    <mergeCell ref="B303:B305"/>
    <mergeCell ref="A303:A305"/>
    <mergeCell ref="B317:B318"/>
    <mergeCell ref="A317:A318"/>
    <mergeCell ref="B319:B320"/>
    <mergeCell ref="A319:A320"/>
    <mergeCell ref="C328:F328"/>
    <mergeCell ref="B306:B308"/>
    <mergeCell ref="A306:A308"/>
    <mergeCell ref="B309:B311"/>
    <mergeCell ref="A309:A311"/>
  </mergeCells>
  <pageMargins left="0.19685039370078741" right="0.19685039370078741" top="0.19685039370078741" bottom="0.19685039370078741" header="0.31496062992125984" footer="0.31496062992125984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2E17-7E3A-448B-9B3C-D8A69FB85C7A}">
  <sheetPr>
    <pageSetUpPr fitToPage="1"/>
  </sheetPr>
  <dimension ref="A1:K40"/>
  <sheetViews>
    <sheetView tabSelected="1" zoomScale="115" zoomScaleNormal="115" workbookViewId="0">
      <selection activeCell="A3" sqref="A3:E3"/>
    </sheetView>
  </sheetViews>
  <sheetFormatPr defaultRowHeight="15"/>
  <cols>
    <col min="1" max="1" width="67.28515625" customWidth="1"/>
    <col min="2" max="5" width="11.140625" bestFit="1" customWidth="1"/>
  </cols>
  <sheetData>
    <row r="1" spans="1:11">
      <c r="A1" s="103" t="s">
        <v>573</v>
      </c>
      <c r="B1" s="103"/>
      <c r="C1" s="103"/>
      <c r="D1" s="103"/>
      <c r="E1" s="103"/>
    </row>
    <row r="2" spans="1:11">
      <c r="A2" s="103" t="s">
        <v>141</v>
      </c>
      <c r="B2" s="103"/>
      <c r="C2" s="103"/>
      <c r="D2" s="103"/>
      <c r="E2" s="103"/>
    </row>
    <row r="3" spans="1:11">
      <c r="A3" s="103" t="s">
        <v>893</v>
      </c>
      <c r="B3" s="103"/>
      <c r="C3" s="103"/>
      <c r="D3" s="103"/>
      <c r="E3" s="103"/>
    </row>
    <row r="4" spans="1:11" s="86" customFormat="1" ht="15.75">
      <c r="A4" s="125"/>
      <c r="B4" s="125"/>
      <c r="C4" s="125"/>
      <c r="D4" s="125"/>
      <c r="E4" s="125"/>
      <c r="F4" s="88"/>
      <c r="G4" s="88"/>
      <c r="H4" s="88"/>
      <c r="I4" s="88"/>
      <c r="J4" s="88"/>
      <c r="K4" s="87"/>
    </row>
    <row r="5" spans="1:11" s="86" customFormat="1" ht="15.75">
      <c r="A5" s="125" t="s">
        <v>572</v>
      </c>
      <c r="B5" s="125"/>
      <c r="C5" s="125"/>
      <c r="D5" s="125"/>
      <c r="E5" s="125"/>
      <c r="F5" s="88"/>
      <c r="G5" s="88"/>
      <c r="H5" s="88"/>
      <c r="I5" s="88"/>
      <c r="J5" s="88"/>
      <c r="K5" s="87"/>
    </row>
    <row r="6" spans="1:11" s="86" customFormat="1" ht="15.75">
      <c r="A6" s="125" t="s">
        <v>571</v>
      </c>
      <c r="B6" s="125"/>
      <c r="C6" s="125"/>
      <c r="D6" s="125"/>
      <c r="E6" s="125"/>
      <c r="F6" s="88"/>
      <c r="G6" s="88"/>
      <c r="H6" s="88"/>
      <c r="I6" s="88"/>
      <c r="J6" s="88"/>
      <c r="K6" s="87"/>
    </row>
    <row r="7" spans="1:11">
      <c r="A7" s="77"/>
      <c r="B7" s="77"/>
      <c r="C7" s="77"/>
      <c r="D7" s="77"/>
      <c r="E7" s="77"/>
    </row>
    <row r="8" spans="1:11" ht="31.5">
      <c r="A8" s="98" t="s">
        <v>0</v>
      </c>
      <c r="B8" s="98" t="s">
        <v>1</v>
      </c>
      <c r="C8" s="16" t="s">
        <v>570</v>
      </c>
      <c r="D8" s="16" t="s">
        <v>569</v>
      </c>
      <c r="E8" s="16" t="s">
        <v>568</v>
      </c>
    </row>
    <row r="9" spans="1:11">
      <c r="A9" s="99"/>
      <c r="B9" s="99"/>
      <c r="C9" s="1" t="s">
        <v>3</v>
      </c>
      <c r="D9" s="1" t="s">
        <v>3</v>
      </c>
      <c r="E9" s="1" t="s">
        <v>3</v>
      </c>
    </row>
    <row r="10" spans="1:11">
      <c r="A10" s="75" t="s">
        <v>4</v>
      </c>
      <c r="B10" s="74" t="s">
        <v>5</v>
      </c>
      <c r="C10" s="73">
        <f>C11</f>
        <v>729193</v>
      </c>
      <c r="D10" s="73">
        <f>D11</f>
        <v>729193</v>
      </c>
      <c r="E10" s="73">
        <f>E11</f>
        <v>729193</v>
      </c>
    </row>
    <row r="11" spans="1:11">
      <c r="A11" s="2" t="s">
        <v>61</v>
      </c>
      <c r="B11" s="2" t="s">
        <v>62</v>
      </c>
      <c r="C11" s="9">
        <v>729193</v>
      </c>
      <c r="D11" s="9">
        <v>729193</v>
      </c>
      <c r="E11" s="9">
        <v>729193</v>
      </c>
    </row>
    <row r="12" spans="1:11">
      <c r="A12" s="77"/>
      <c r="B12" s="77"/>
      <c r="C12" s="76"/>
      <c r="D12" s="76"/>
      <c r="E12" s="76"/>
    </row>
    <row r="13" spans="1:11">
      <c r="A13" s="75" t="s">
        <v>77</v>
      </c>
      <c r="B13" s="74" t="s">
        <v>5</v>
      </c>
      <c r="C13" s="73">
        <f>C14+C15+C20</f>
        <v>1215736</v>
      </c>
      <c r="D13" s="73">
        <f>D14+D15+D20</f>
        <v>1067128</v>
      </c>
      <c r="E13" s="73">
        <f>E14+E15+E20</f>
        <v>1067128</v>
      </c>
    </row>
    <row r="14" spans="1:11">
      <c r="A14" s="2" t="s">
        <v>98</v>
      </c>
      <c r="B14" s="2" t="s">
        <v>99</v>
      </c>
      <c r="C14" s="9">
        <v>8791</v>
      </c>
      <c r="D14" s="9">
        <v>10356</v>
      </c>
      <c r="E14" s="9">
        <v>10356</v>
      </c>
    </row>
    <row r="15" spans="1:11">
      <c r="A15" s="2" t="s">
        <v>567</v>
      </c>
      <c r="B15" s="2" t="s">
        <v>101</v>
      </c>
      <c r="C15" s="9">
        <v>903613</v>
      </c>
      <c r="D15" s="9">
        <f>D11+D37+D38-D14-D20</f>
        <v>756772</v>
      </c>
      <c r="E15" s="9">
        <f>E11+E37+E38-E14-E20</f>
        <v>756772</v>
      </c>
    </row>
    <row r="16" spans="1:11">
      <c r="A16" s="85" t="s">
        <v>566</v>
      </c>
      <c r="B16" s="2"/>
      <c r="C16" s="84">
        <v>16590</v>
      </c>
      <c r="D16" s="9"/>
      <c r="E16" s="9"/>
    </row>
    <row r="17" spans="1:5" s="83" customFormat="1">
      <c r="A17" s="85" t="s">
        <v>565</v>
      </c>
      <c r="B17" s="85"/>
      <c r="C17" s="84">
        <v>6900</v>
      </c>
      <c r="D17" s="84"/>
      <c r="E17" s="84"/>
    </row>
    <row r="18" spans="1:5" s="83" customFormat="1">
      <c r="A18" s="85" t="s">
        <v>564</v>
      </c>
      <c r="B18" s="85"/>
      <c r="C18" s="84">
        <v>20220</v>
      </c>
      <c r="D18" s="84"/>
      <c r="E18" s="84"/>
    </row>
    <row r="19" spans="1:5" s="83" customFormat="1">
      <c r="A19" s="85" t="s">
        <v>563</v>
      </c>
      <c r="B19" s="85"/>
      <c r="C19" s="84">
        <v>4720</v>
      </c>
      <c r="D19" s="84"/>
      <c r="E19" s="84"/>
    </row>
    <row r="20" spans="1:5">
      <c r="A20" s="2" t="s">
        <v>562</v>
      </c>
      <c r="B20" s="2" t="s">
        <v>107</v>
      </c>
      <c r="C20" s="9">
        <v>303332</v>
      </c>
      <c r="D20" s="9">
        <v>300000</v>
      </c>
      <c r="E20" s="9">
        <v>300000</v>
      </c>
    </row>
    <row r="21" spans="1:5">
      <c r="A21" s="80" t="s">
        <v>561</v>
      </c>
      <c r="B21" s="79"/>
      <c r="C21" s="78">
        <v>71472</v>
      </c>
      <c r="D21" s="78"/>
      <c r="E21" s="78"/>
    </row>
    <row r="22" spans="1:5">
      <c r="A22" s="80" t="s">
        <v>560</v>
      </c>
      <c r="B22" s="79"/>
      <c r="C22" s="78">
        <v>60000</v>
      </c>
      <c r="D22" s="78"/>
      <c r="E22" s="78"/>
    </row>
    <row r="23" spans="1:5">
      <c r="A23" s="80" t="s">
        <v>559</v>
      </c>
      <c r="B23" s="79"/>
      <c r="C23" s="78">
        <v>8000</v>
      </c>
      <c r="D23" s="78"/>
      <c r="E23" s="78"/>
    </row>
    <row r="24" spans="1:5" ht="22.5">
      <c r="A24" s="80" t="s">
        <v>558</v>
      </c>
      <c r="B24" s="79"/>
      <c r="C24" s="78">
        <v>33772</v>
      </c>
      <c r="D24" s="78"/>
      <c r="E24" s="78"/>
    </row>
    <row r="25" spans="1:5" ht="27.75" customHeight="1">
      <c r="A25" s="80" t="s">
        <v>557</v>
      </c>
      <c r="B25" s="79"/>
      <c r="C25" s="78">
        <v>6726</v>
      </c>
      <c r="D25" s="78"/>
      <c r="E25" s="78"/>
    </row>
    <row r="26" spans="1:5">
      <c r="A26" s="82" t="s">
        <v>556</v>
      </c>
      <c r="B26" s="79"/>
      <c r="C26" s="81">
        <v>2800</v>
      </c>
      <c r="D26" s="78"/>
      <c r="E26" s="78"/>
    </row>
    <row r="27" spans="1:5">
      <c r="A27" s="82" t="s">
        <v>555</v>
      </c>
      <c r="B27" s="79"/>
      <c r="C27" s="81">
        <v>3800</v>
      </c>
      <c r="D27" s="78"/>
      <c r="E27" s="78"/>
    </row>
    <row r="28" spans="1:5">
      <c r="A28" s="82" t="s">
        <v>554</v>
      </c>
      <c r="B28" s="79"/>
      <c r="C28" s="81">
        <v>1500</v>
      </c>
      <c r="D28" s="78"/>
      <c r="E28" s="78"/>
    </row>
    <row r="29" spans="1:5" ht="22.5">
      <c r="A29" s="82" t="s">
        <v>553</v>
      </c>
      <c r="B29" s="79"/>
      <c r="C29" s="81">
        <v>5235</v>
      </c>
      <c r="D29" s="78"/>
      <c r="E29" s="78"/>
    </row>
    <row r="30" spans="1:5" ht="33.75">
      <c r="A30" s="82" t="s">
        <v>552</v>
      </c>
      <c r="B30" s="79"/>
      <c r="C30" s="81">
        <v>8435</v>
      </c>
      <c r="D30" s="78"/>
      <c r="E30" s="78"/>
    </row>
    <row r="31" spans="1:5" ht="33.75">
      <c r="A31" s="82" t="s">
        <v>551</v>
      </c>
      <c r="B31" s="79"/>
      <c r="C31" s="81">
        <v>6980</v>
      </c>
      <c r="D31" s="78"/>
      <c r="E31" s="78"/>
    </row>
    <row r="32" spans="1:5" ht="22.5">
      <c r="A32" s="80" t="s">
        <v>550</v>
      </c>
      <c r="B32" s="79"/>
      <c r="C32" s="78">
        <v>5506</v>
      </c>
      <c r="D32" s="78"/>
      <c r="E32" s="78"/>
    </row>
    <row r="33" spans="1:5">
      <c r="A33" s="80" t="s">
        <v>549</v>
      </c>
      <c r="B33" s="79"/>
      <c r="C33" s="78">
        <v>5000</v>
      </c>
      <c r="D33" s="78"/>
      <c r="E33" s="78"/>
    </row>
    <row r="34" spans="1:5">
      <c r="A34" s="75" t="s">
        <v>128</v>
      </c>
      <c r="B34" s="74" t="s">
        <v>5</v>
      </c>
      <c r="C34" s="73">
        <f>C10-C13</f>
        <v>-486543</v>
      </c>
      <c r="D34" s="73">
        <f>D10-D13</f>
        <v>-337935</v>
      </c>
      <c r="E34" s="73">
        <f>E10-E13</f>
        <v>-337935</v>
      </c>
    </row>
    <row r="35" spans="1:5">
      <c r="A35" s="77"/>
      <c r="B35" s="77"/>
      <c r="C35" s="76"/>
      <c r="D35" s="76"/>
      <c r="E35" s="76"/>
    </row>
    <row r="36" spans="1:5">
      <c r="A36" s="75" t="s">
        <v>129</v>
      </c>
      <c r="B36" s="74" t="s">
        <v>5</v>
      </c>
      <c r="C36" s="73">
        <f>C37+C38</f>
        <v>486543</v>
      </c>
      <c r="D36" s="73">
        <f>D37+D38</f>
        <v>337935</v>
      </c>
      <c r="E36" s="73">
        <f>E37+E38</f>
        <v>337935</v>
      </c>
    </row>
    <row r="37" spans="1:5">
      <c r="A37" s="2" t="s">
        <v>130</v>
      </c>
      <c r="B37" s="2" t="s">
        <v>131</v>
      </c>
      <c r="C37" s="9">
        <v>498608</v>
      </c>
      <c r="D37" s="9">
        <v>350000</v>
      </c>
      <c r="E37" s="9">
        <v>350000</v>
      </c>
    </row>
    <row r="38" spans="1:5">
      <c r="A38" s="2" t="s">
        <v>134</v>
      </c>
      <c r="B38" s="2" t="s">
        <v>135</v>
      </c>
      <c r="C38" s="9">
        <v>-12065</v>
      </c>
      <c r="D38" s="9">
        <v>-12065</v>
      </c>
      <c r="E38" s="9">
        <v>-12065</v>
      </c>
    </row>
    <row r="40" spans="1:5">
      <c r="C40" s="11"/>
      <c r="D40" s="11"/>
      <c r="E40" s="11"/>
    </row>
  </sheetData>
  <mergeCells count="8">
    <mergeCell ref="A8:A9"/>
    <mergeCell ref="B8:B9"/>
    <mergeCell ref="A1:E1"/>
    <mergeCell ref="A2:E2"/>
    <mergeCell ref="A3:E3"/>
    <mergeCell ref="A4:E4"/>
    <mergeCell ref="A5:E5"/>
    <mergeCell ref="A6:E6"/>
  </mergeCells>
  <pageMargins left="0.75" right="0.75" top="1" bottom="1" header="0.5" footer="0.5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9</vt:i4>
      </vt:variant>
    </vt:vector>
  </HeadingPairs>
  <TitlesOfParts>
    <vt:vector size="15" baseType="lpstr">
      <vt:lpstr>1.pielikums</vt:lpstr>
      <vt:lpstr>2.pielikums</vt:lpstr>
      <vt:lpstr>3.pielikums</vt:lpstr>
      <vt:lpstr>4.pielikums</vt:lpstr>
      <vt:lpstr>5.pielikums</vt:lpstr>
      <vt:lpstr>6.Pielikums</vt:lpstr>
      <vt:lpstr>'1.pielikums'!Drukas_apgabals</vt:lpstr>
      <vt:lpstr>'2.pielikums'!Drukas_apgabals</vt:lpstr>
      <vt:lpstr>'3.pielikums'!Drukas_apgabals</vt:lpstr>
      <vt:lpstr>'4.pielikums'!Drukas_apgabals</vt:lpstr>
      <vt:lpstr>'5.pielikums'!Drukas_apgabals</vt:lpstr>
      <vt:lpstr>'6.Pielikums'!Drukas_apgabals</vt:lpstr>
      <vt:lpstr>'1.pielikums'!Drukāt_virsrakstus</vt:lpstr>
      <vt:lpstr>'2.pielikums'!Drukāt_virsrakstus</vt:lpstr>
      <vt:lpstr>'5.pielikums'!Drukāt_virsrakstus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 Jansone</dc:creator>
  <cp:lastModifiedBy>Evija Ozoliņa</cp:lastModifiedBy>
  <cp:lastPrinted>2026-02-09T12:36:43Z</cp:lastPrinted>
  <dcterms:created xsi:type="dcterms:W3CDTF">2026-02-03T19:26:21Z</dcterms:created>
  <dcterms:modified xsi:type="dcterms:W3CDTF">2026-02-12T06:54:45Z</dcterms:modified>
</cp:coreProperties>
</file>