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Ozolina\Documents\PROTOKOLA PIELIKUMI\2026.gads\10. 24.09.2026\"/>
    </mc:Choice>
  </mc:AlternateContent>
  <xr:revisionPtr revIDLastSave="0" documentId="13_ncr:1_{80ED5BA6-89D3-4F35-9EF7-3EF2C0F2FF46}" xr6:coauthVersionLast="47" xr6:coauthVersionMax="47" xr10:uidLastSave="{00000000-0000-0000-0000-000000000000}"/>
  <bookViews>
    <workbookView xWindow="3585" yWindow="3585" windowWidth="21600" windowHeight="11295" xr2:uid="{90685B40-3AC3-4799-A161-B196610DD2D1}"/>
  </bookViews>
  <sheets>
    <sheet name="1.pielikums" sheetId="3" r:id="rId1"/>
    <sheet name="2.pielikums" sheetId="2" r:id="rId2"/>
    <sheet name="3.Pielikums" sheetId="4" r:id="rId3"/>
  </sheets>
  <definedNames>
    <definedName name="_xlnm.Print_Area" localSheetId="2">'3.Pielikums'!$A$1:$E$40</definedName>
    <definedName name="_xlnm.Print_Titles" localSheetId="0">'1.pielikums'!$6:$7</definedName>
    <definedName name="Excel_BuiltIn_Print_Titles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4" i="4" l="1"/>
  <c r="C21" i="4"/>
  <c r="C15" i="4"/>
  <c r="C14" i="4"/>
  <c r="E38" i="4"/>
  <c r="D38" i="4"/>
  <c r="C38" i="4"/>
  <c r="E15" i="4"/>
  <c r="E13" i="4" s="1"/>
  <c r="D15" i="4"/>
  <c r="D13" i="4" s="1"/>
  <c r="E10" i="4"/>
  <c r="D10" i="4"/>
  <c r="C10" i="4"/>
  <c r="E36" i="4" l="1"/>
  <c r="C13" i="4"/>
  <c r="D36" i="4"/>
  <c r="C36" i="4"/>
</calcChain>
</file>

<file path=xl/sharedStrings.xml><?xml version="1.0" encoding="utf-8"?>
<sst xmlns="http://schemas.openxmlformats.org/spreadsheetml/2006/main" count="250" uniqueCount="177">
  <si>
    <t>Rādītāju nosaukumi</t>
  </si>
  <si>
    <t>Budžeta kategoriju kodi</t>
  </si>
  <si>
    <t>Apstiprināts 2026. gadam</t>
  </si>
  <si>
    <t>EUR</t>
  </si>
  <si>
    <t>I IEŅĒMUMI - kopā</t>
  </si>
  <si>
    <t/>
  </si>
  <si>
    <t>1</t>
  </si>
  <si>
    <t>2</t>
  </si>
  <si>
    <t>3</t>
  </si>
  <si>
    <t>IENĀKUMA NODOKĻI</t>
  </si>
  <si>
    <t>1.0.0.0.</t>
  </si>
  <si>
    <t xml:space="preserve">  Ieņēmumi no iedzīvotāju ienākuma nodokļa</t>
  </si>
  <si>
    <t xml:space="preserve">  1.1.0.0.</t>
  </si>
  <si>
    <t xml:space="preserve">    Iedzīvotāju ienākuma nodoklis</t>
  </si>
  <si>
    <t xml:space="preserve">    1.1.1.0.</t>
  </si>
  <si>
    <t>ĪPAŠUMA NODOKĻI</t>
  </si>
  <si>
    <t>4.0.0.0.</t>
  </si>
  <si>
    <t xml:space="preserve">  Nekustamā īpašuma nodoklis</t>
  </si>
  <si>
    <t xml:space="preserve">  4.1.0.0.</t>
  </si>
  <si>
    <t xml:space="preserve">    Nekustamā īpašuma nodoklis par zemi</t>
  </si>
  <si>
    <t xml:space="preserve">    4.1.1.0.</t>
  </si>
  <si>
    <t xml:space="preserve">    Nekustamā īpašuma nodoklis par ēkām</t>
  </si>
  <si>
    <t xml:space="preserve">    4.1.2.0.</t>
  </si>
  <si>
    <t xml:space="preserve">    Nekustamā īpašuma nodoklis par mājokļiem</t>
  </si>
  <si>
    <t xml:space="preserve">    4.1.3.0.</t>
  </si>
  <si>
    <t>NODOKĻI PAR PAKALPOJUMIEM UN PRECĒM</t>
  </si>
  <si>
    <t>5.0.0.0.</t>
  </si>
  <si>
    <t xml:space="preserve">  Nodokļi un maksājumi par tiesībām lietot atsevišķas preces</t>
  </si>
  <si>
    <t xml:space="preserve">  5.5.0.0.</t>
  </si>
  <si>
    <t xml:space="preserve">    Dabas resursu nodoklis</t>
  </si>
  <si>
    <t xml:space="preserve">    5.5.3.0.</t>
  </si>
  <si>
    <t>IEŅĒMUMI NO UZŅĒMĒJDARBĪBAS UN ĪPAŠUMA</t>
  </si>
  <si>
    <t>8.0.0.0.</t>
  </si>
  <si>
    <t xml:space="preserve">  Procentu ieņēmumi par depozītiem, kontu atlikumiem, valsts parāda vērtspapīriem un atlikto maksājumu</t>
  </si>
  <si>
    <t xml:space="preserve">  8.6.0.0.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</si>
  <si>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</si>
  <si>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</si>
  <si>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</si>
  <si>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</si>
  <si>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</si>
  <si>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</si>
  <si>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>NAUDAS SODI UN SANKCIJAS</t>
  </si>
  <si>
    <t>10.0.0.0.</t>
  </si>
  <si>
    <t xml:space="preserve">  Naudas sodi</t>
  </si>
  <si>
    <t xml:space="preserve">  10.1.0.0.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</si>
  <si>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</si>
  <si>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</si>
  <si>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</si>
  <si>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</si>
  <si>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Dažādi nenodokļu ieņēmumi</t>
  </si>
  <si>
    <t xml:space="preserve">  12.3.0.0.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</si>
  <si>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</si>
  <si>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</si>
  <si>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</si>
  <si>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</si>
  <si>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</si>
  <si>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</si>
  <si>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>No valsts budžeta daļēji finansētu atvasinātu publisku personu un budžeta nefinansētu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</si>
  <si>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</si>
  <si>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</si>
  <si>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</si>
  <si>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</si>
  <si>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</si>
  <si>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</si>
  <si>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</si>
  <si>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 xml:space="preserve">    Pašvaldību saņemtie valsts budžeta transferti</t>
  </si>
  <si>
    <t xml:space="preserve">    18.6.2.0.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</si>
  <si>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</si>
  <si>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18.6.3.0.</t>
  </si>
  <si>
    <t xml:space="preserve">    Pašvaldību budžetā saņemtā dotācija no pašvaldību finanšu izlīdzināšanas fonda</t>
  </si>
  <si>
    <t xml:space="preserve">    18.6.4.0.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</si>
  <si>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</si>
  <si>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</si>
  <si>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</si>
  <si>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</si>
  <si>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</si>
  <si>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</si>
  <si>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</si>
  <si>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</si>
  <si>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</si>
  <si>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</si>
  <si>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</si>
  <si>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</si>
  <si>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</si>
  <si>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</si>
  <si>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</si>
  <si>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</si>
  <si>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</si>
  <si>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</si>
  <si>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</si>
  <si>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</si>
  <si>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</si>
  <si>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</si>
  <si>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</si>
  <si>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</si>
  <si>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</si>
  <si>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</si>
  <si>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</si>
  <si>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</si>
  <si>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</si>
  <si>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</si>
  <si>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</si>
  <si>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</si>
  <si>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</si>
  <si>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</si>
  <si>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</si>
  <si>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</si>
  <si>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</si>
  <si>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</si>
  <si>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</si>
  <si>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</si>
  <si>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</si>
  <si>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</si>
  <si>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</si>
  <si>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 xml:space="preserve">    Pašvaldību transferti citām pašvaldībām</t>
  </si>
  <si>
    <t xml:space="preserve">    7210</t>
  </si>
  <si>
    <t xml:space="preserve">    Pašvaldību uzturēšanas izdevumu transferti uz valsts budžetu</t>
  </si>
  <si>
    <t xml:space="preserve">    7240</t>
  </si>
  <si>
    <t xml:space="preserve">    Pašvaldību atmaksa valsts budžetam par iepriekšējos gados saņemto, bet neizlietoto valsts budžeta transfertu uzturēšanas izdevumiem</t>
  </si>
  <si>
    <t xml:space="preserve">      7245</t>
  </si>
  <si>
    <t xml:space="preserve">    Pašvaldību atmaksa valsts budžetam par iepriekšējos gados saņemtajiem valsts budžeta transfertiem uzturēšanas izdevumiem Eiropas Savienības politiku instrumentu un pārējās ārvalstu finanšu palīdzības līdzfinansētajos projektos (pasākumos)</t>
  </si>
  <si>
    <t xml:space="preserve">      7246</t>
  </si>
  <si>
    <t xml:space="preserve">    Pašvaldību uzturēšanas izdevumu transferti (izņemot atmaksas) uz valsts budžetu</t>
  </si>
  <si>
    <t xml:space="preserve">      7247</t>
  </si>
  <si>
    <t xml:space="preserve">    Pašvaldību uzturēšanas izdevumu transferti valsts budžeta daļēji finansētām atvasinātām publiskām personām un  budžeta nefinansētām iestādēm</t>
  </si>
  <si>
    <t xml:space="preserve">    7270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</si>
  <si>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</si>
  <si>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</si>
  <si>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</si>
  <si>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</si>
  <si>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Pieprasījuma noguldījumi (bilances aktīvā)</t>
  </si>
  <si>
    <t xml:space="preserve">  F22010000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</si>
  <si>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</si>
  <si>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</si>
  <si>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</si>
  <si>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</si>
  <si>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</si>
  <si>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</si>
  <si>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>1.pielikums</t>
  </si>
  <si>
    <t>Ventspils novada domes</t>
  </si>
  <si>
    <t>PAMATBUDŽETS
IEŅĒMUMU UN IZDEVUMU TĀMES GROZĪJUMI 2026. gadam</t>
  </si>
  <si>
    <t xml:space="preserve">  23.5.0.0.</t>
  </si>
  <si>
    <t xml:space="preserve">  Ziedojumi un dāvinājumi, kas saņemti no fiziskajām personām</t>
  </si>
  <si>
    <t xml:space="preserve">  23.4.0.0.</t>
  </si>
  <si>
    <t xml:space="preserve">  Ziedojumi un dāvinājumi, kas saņemti no juridiskajām personām</t>
  </si>
  <si>
    <t>23.0.0.0.</t>
  </si>
  <si>
    <t>Saņemtie ziedojumi un dāvinājumi</t>
  </si>
  <si>
    <t>2.pielikums</t>
  </si>
  <si>
    <t>ZIEDOJUMU BUDŽETS
IEŅĒMUMU UN IZDEVUMU TĀMES GROZĪJUMI 2026. gadam</t>
  </si>
  <si>
    <t xml:space="preserve">Ceļu un ielu finansēšanai paredzētās valsts budžeta valsts autoceļa fonda </t>
  </si>
  <si>
    <t>programmas mērķdotācijas izlietojuma plāns 2026.-2028. gadam</t>
  </si>
  <si>
    <t>Apstirpināts plāns 2026. gadam</t>
  </si>
  <si>
    <t>Plāns 2027. gadam</t>
  </si>
  <si>
    <t>Plāns 2028. gadam</t>
  </si>
  <si>
    <t>Preces un pakalpojumi, t.sk.:</t>
  </si>
  <si>
    <t>Dzirnavupes tilts barjeru un seguma remonts, Zlēku pagastā</t>
  </si>
  <si>
    <t>Pāces Tilta remonts barjeru uzstādīšana, Ances pagastā</t>
  </si>
  <si>
    <t>Vēždūkas tilts barjeru remonts, krasta balsts nostiprināšana, Piltenē</t>
  </si>
  <si>
    <t>Platenes tilts seguma remonts, Tārgales pagastā</t>
  </si>
  <si>
    <t>Pamatkapitāla veidošana, t.sk.:</t>
  </si>
  <si>
    <t>Bērzu ielas pārbūve Piltenē, Ventspils novadā</t>
  </si>
  <si>
    <t>Rožu ielas pārbūve Piltenē, Ventspils novadā, (15% no kredīta summas)</t>
  </si>
  <si>
    <t>Pu-32 (Dārziņi- Gravas) caurtekas atjaunošana, Puzes pagasts;</t>
  </si>
  <si>
    <t>Gājēju celiņa izveidošana gar autoceļu V1350 Ziras – Vēkas, Zirās, Ziru pagastā, Ventspils novadā</t>
  </si>
  <si>
    <t>Pašvaldības ceļu T-92 "Ovīši-Dižkaijas" un T-V1333 "Pievedceļš Ovīšiem" pārbūve Tārgales pag., Ventspils nov. (līdzfinansējums ES projektam)</t>
  </si>
  <si>
    <t>Ceļš va-68 Lauku ceļš pārbūve, Vārves pagastā (tehniskais projekts)</t>
  </si>
  <si>
    <t>Ceļš Va-7 Pasiekstes ceļš pārbūve, Vārves pagastā (tehniskais projekts)</t>
  </si>
  <si>
    <t>Ceļš Va-66 Cīrulīšu ceļš pārbūve, Vārves pagastā (tehniskais projekts)</t>
  </si>
  <si>
    <t>Ceļš Va-50 pārbūve, Elapgaismojums un stāvlaukums Zūru ciemā, Vārves pagastā (tehniskais projekts)</t>
  </si>
  <si>
    <t>Investīciju projekts "Pašvaldības autoceļa Va-67
“Vārves Līvānciema ceļš” brauktuves atjaunošana, Vārves pagastā, Ventspils novadā" - darbi pabeigti 2025.gadā, atlikušie maksājumi no 2026.gada</t>
  </si>
  <si>
    <t>Projekts "Pašvaldības a/c Ug-60 “Bumbieri-Riekstiņi” posma, Ug-26 “Arāji-Salas” un Ug-66 “Arāji-Salas 2” brauktuvju 0,65 km pārbūve Ugālē, Ventspils novadā"- darbi pabeigti 2025.gadā, atlikušie maksājumi no 2026.gada</t>
  </si>
  <si>
    <t>Pašvaldības autoceļa Uz-30 "Alekši - Silkrogs" posma pārbūve, Užavas pagastā (tehniskais projekts)</t>
  </si>
  <si>
    <t>VA 56 - visā garumā un Zūru-Līvānciema ceļš, Vārves pagastā (tehniskais projekts)</t>
  </si>
  <si>
    <t>Plūdu seku likvidēšana Ventspils novada teritorijā</t>
  </si>
  <si>
    <t>Va-23 Lieparāju ceļš un Va-56 Zūru Līvānciema ceļš darbu projektēšanai un topogrāfiskai uzmērīšanai</t>
  </si>
  <si>
    <t>3.pielikums</t>
  </si>
  <si>
    <t>24.09.2026. saistošajiem noteikumiem Nr.9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</si>
</sst>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6"/>
      <color indexed="8"/>
      <name val="f6"/>
    </font>
    <font>
      <sz val="10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i/>
      <sz val="8"/>
      <color indexed="8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i/>
      <sz val="8"/>
      <name val="Times New Roman"/>
      <family val="1"/>
      <charset val="186"/>
    </font>
    <font>
      <i/>
      <sz val="8"/>
      <color theme="1"/>
      <name val="Times New Roman"/>
      <family val="1"/>
      <charset val="18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29" fillId="0" borderId="0"/>
  </cellStyleXfs>
  <cellXfs count="68">
    <xf numFmtId="0" fontId="0" fillId="0" borderId="0" xfId="0"/>
    <xf numFmtId="3" fontId="0" fillId="0" borderId="0" xfId="0" applyNumberFormat="1"/>
    <xf numFmtId="0" fontId="25" fillId="0" borderId="10" xfId="0" applyFont="1" applyBorder="1" applyAlignment="1">
      <alignment horizontal="left" wrapText="1"/>
    </xf>
    <xf numFmtId="0" fontId="26" fillId="0" borderId="10" xfId="0" applyFont="1" applyBorder="1" applyAlignment="1">
      <alignment horizontal="left" wrapText="1"/>
    </xf>
    <xf numFmtId="0" fontId="23" fillId="0" borderId="10" xfId="0" applyFont="1" applyBorder="1" applyAlignment="1">
      <alignment horizontal="center" wrapText="1"/>
    </xf>
    <xf numFmtId="0" fontId="25" fillId="0" borderId="10" xfId="0" applyFont="1" applyBorder="1" applyAlignment="1">
      <alignment horizontal="center" wrapText="1"/>
    </xf>
    <xf numFmtId="3" fontId="20" fillId="0" borderId="10" xfId="0" applyNumberFormat="1" applyFont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center" wrapText="1"/>
    </xf>
    <xf numFmtId="3" fontId="27" fillId="0" borderId="10" xfId="0" applyNumberFormat="1" applyFont="1" applyBorder="1" applyAlignment="1">
      <alignment horizontal="right" wrapText="1"/>
    </xf>
    <xf numFmtId="3" fontId="23" fillId="0" borderId="10" xfId="0" applyNumberFormat="1" applyFont="1" applyBorder="1" applyAlignment="1">
      <alignment horizontal="center" wrapText="1"/>
    </xf>
    <xf numFmtId="3" fontId="26" fillId="0" borderId="10" xfId="0" applyNumberFormat="1" applyFont="1" applyBorder="1" applyAlignment="1">
      <alignment horizontal="right" wrapText="1"/>
    </xf>
    <xf numFmtId="3" fontId="25" fillId="0" borderId="10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3" fontId="23" fillId="0" borderId="16" xfId="0" applyNumberFormat="1" applyFont="1" applyBorder="1" applyAlignment="1">
      <alignment horizontal="center" wrapText="1"/>
    </xf>
    <xf numFmtId="0" fontId="23" fillId="0" borderId="16" xfId="0" applyFont="1" applyBorder="1" applyAlignment="1">
      <alignment horizontal="center" wrapText="1"/>
    </xf>
    <xf numFmtId="3" fontId="22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3" fontId="21" fillId="0" borderId="16" xfId="0" applyNumberFormat="1" applyFont="1" applyBorder="1" applyAlignment="1">
      <alignment horizontal="right" wrapText="1"/>
    </xf>
    <xf numFmtId="0" fontId="21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wrapText="1"/>
    </xf>
    <xf numFmtId="0" fontId="20" fillId="0" borderId="22" xfId="0" applyFont="1" applyBorder="1" applyAlignment="1">
      <alignment horizontal="left" wrapText="1"/>
    </xf>
    <xf numFmtId="3" fontId="22" fillId="0" borderId="22" xfId="0" applyNumberFormat="1" applyFont="1" applyBorder="1" applyAlignment="1">
      <alignment horizontal="right" wrapText="1"/>
    </xf>
    <xf numFmtId="0" fontId="23" fillId="0" borderId="22" xfId="0" applyFont="1" applyBorder="1" applyAlignment="1">
      <alignment horizontal="center" wrapText="1"/>
    </xf>
    <xf numFmtId="3" fontId="23" fillId="0" borderId="22" xfId="0" applyNumberFormat="1" applyFont="1" applyBorder="1" applyAlignment="1">
      <alignment horizontal="center" wrapText="1"/>
    </xf>
    <xf numFmtId="3" fontId="20" fillId="0" borderId="22" xfId="0" applyNumberFormat="1" applyFont="1" applyBorder="1" applyAlignment="1">
      <alignment horizontal="right" wrapText="1"/>
    </xf>
    <xf numFmtId="0" fontId="19" fillId="0" borderId="22" xfId="0" applyFont="1" applyBorder="1" applyAlignment="1">
      <alignment horizontal="left" wrapText="1"/>
    </xf>
    <xf numFmtId="3" fontId="19" fillId="0" borderId="22" xfId="0" applyNumberFormat="1" applyFont="1" applyBorder="1" applyAlignment="1">
      <alignment horizontal="right" wrapText="1"/>
    </xf>
    <xf numFmtId="0" fontId="30" fillId="0" borderId="0" xfId="43" applyFont="1"/>
    <xf numFmtId="0" fontId="31" fillId="0" borderId="0" xfId="43" applyFont="1"/>
    <xf numFmtId="0" fontId="29" fillId="0" borderId="0" xfId="43"/>
    <xf numFmtId="0" fontId="32" fillId="0" borderId="0" xfId="0" applyFont="1"/>
    <xf numFmtId="0" fontId="20" fillId="0" borderId="22" xfId="0" applyFont="1" applyBorder="1" applyAlignment="1">
      <alignment horizontal="center" vertical="center" wrapText="1"/>
    </xf>
    <xf numFmtId="0" fontId="20" fillId="33" borderId="22" xfId="0" applyFont="1" applyFill="1" applyBorder="1" applyAlignment="1">
      <alignment horizontal="center" wrapText="1"/>
    </xf>
    <xf numFmtId="0" fontId="20" fillId="33" borderId="22" xfId="0" applyFont="1" applyFill="1" applyBorder="1" applyAlignment="1">
      <alignment horizontal="left" wrapText="1"/>
    </xf>
    <xf numFmtId="3" fontId="20" fillId="33" borderId="22" xfId="0" applyNumberFormat="1" applyFont="1" applyFill="1" applyBorder="1" applyAlignment="1">
      <alignment horizontal="right" wrapText="1"/>
    </xf>
    <xf numFmtId="3" fontId="32" fillId="0" borderId="0" xfId="0" applyNumberFormat="1" applyFont="1"/>
    <xf numFmtId="0" fontId="33" fillId="0" borderId="22" xfId="0" applyFont="1" applyBorder="1" applyAlignment="1">
      <alignment horizontal="left" wrapText="1"/>
    </xf>
    <xf numFmtId="3" fontId="33" fillId="0" borderId="22" xfId="0" applyNumberFormat="1" applyFont="1" applyBorder="1" applyAlignment="1">
      <alignment horizontal="right" wrapText="1"/>
    </xf>
    <xf numFmtId="0" fontId="34" fillId="0" borderId="0" xfId="0" applyFont="1"/>
    <xf numFmtId="0" fontId="35" fillId="0" borderId="22" xfId="0" applyFont="1" applyBorder="1" applyAlignment="1">
      <alignment horizontal="left" vertical="center" wrapText="1"/>
    </xf>
    <xf numFmtId="0" fontId="32" fillId="0" borderId="22" xfId="0" applyFont="1" applyBorder="1"/>
    <xf numFmtId="3" fontId="36" fillId="0" borderId="22" xfId="42" applyNumberFormat="1" applyFont="1" applyFill="1" applyBorder="1" applyAlignment="1">
      <alignment horizontal="right"/>
    </xf>
    <xf numFmtId="0" fontId="35" fillId="0" borderId="22" xfId="0" applyFont="1" applyBorder="1" applyAlignment="1">
      <alignment vertical="center" wrapText="1"/>
    </xf>
    <xf numFmtId="3" fontId="35" fillId="0" borderId="22" xfId="0" applyNumberFormat="1" applyFont="1" applyBorder="1" applyAlignment="1">
      <alignment horizontal="right" vertical="center" wrapText="1"/>
    </xf>
    <xf numFmtId="3" fontId="20" fillId="0" borderId="26" xfId="0" applyNumberFormat="1" applyFont="1" applyBorder="1" applyAlignment="1">
      <alignment horizontal="right" wrapText="1"/>
    </xf>
    <xf numFmtId="3" fontId="19" fillId="0" borderId="26" xfId="0" applyNumberFormat="1" applyFont="1" applyBorder="1" applyAlignment="1">
      <alignment horizontal="right" wrapText="1"/>
    </xf>
    <xf numFmtId="0" fontId="20" fillId="0" borderId="21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4" fillId="0" borderId="0" xfId="0" applyFont="1" applyAlignment="1">
      <alignment horizontal="right" wrapText="1"/>
    </xf>
    <xf numFmtId="0" fontId="30" fillId="0" borderId="0" xfId="43" applyFont="1" applyAlignment="1">
      <alignment horizontal="center"/>
    </xf>
    <xf numFmtId="0" fontId="20" fillId="0" borderId="23" xfId="0" applyFont="1" applyBorder="1" applyAlignment="1">
      <alignment horizontal="center" wrapText="1"/>
    </xf>
    <xf numFmtId="0" fontId="20" fillId="0" borderId="24" xfId="0" applyFont="1" applyBorder="1" applyAlignment="1">
      <alignment horizontal="center" wrapText="1"/>
    </xf>
    <xf numFmtId="0" fontId="20" fillId="0" borderId="25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5" fillId="0" borderId="13" xfId="0" applyFont="1" applyBorder="1" applyAlignment="1">
      <alignment horizontal="center" wrapText="1"/>
    </xf>
    <xf numFmtId="0" fontId="25" fillId="0" borderId="12" xfId="0" applyFont="1" applyBorder="1" applyAlignment="1">
      <alignment horizontal="center" wrapText="1"/>
    </xf>
    <xf numFmtId="0" fontId="25" fillId="0" borderId="11" xfId="0" applyFont="1" applyBorder="1" applyAlignment="1">
      <alignment horizont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</cellXfs>
  <cellStyles count="44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mats" xfId="42" builtinId="3"/>
    <cellStyle name="Kopsumma" xfId="17" builtinId="25" customBuiltin="1"/>
    <cellStyle name="Labs" xfId="6" builtinId="26" customBuiltin="1"/>
    <cellStyle name="Neitrāls" xfId="8" builtinId="28" customBuiltin="1"/>
    <cellStyle name="Normal 2 2" xfId="43" xr:uid="{28ADE384-C57B-46E0-BB86-FF6C504A488A}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B0BBF-A962-46FA-A63F-99ECC44FE4FE}">
  <sheetPr>
    <pageSetUpPr fitToPage="1"/>
  </sheetPr>
  <dimension ref="A1:D81"/>
  <sheetViews>
    <sheetView tabSelected="1" workbookViewId="0">
      <selection activeCell="A3" sqref="A3:C3"/>
    </sheetView>
  </sheetViews>
  <sheetFormatPr defaultRowHeight="15"/>
  <cols>
    <col min="1" max="1" width="65.7109375" bestFit="1" customWidth="1"/>
    <col min="2" max="2" width="11.42578125" bestFit="1" customWidth="1"/>
    <col min="3" max="3" width="11.42578125" style="1" bestFit="1" customWidth="1"/>
  </cols>
  <sheetData>
    <row r="1" spans="1:3" ht="13.9" customHeight="1">
      <c r="A1" s="53" t="s">
        <v>138</v>
      </c>
      <c r="B1" s="53"/>
      <c r="C1" s="53"/>
    </row>
    <row r="2" spans="1:3" ht="13.9" customHeight="1">
      <c r="A2" s="53" t="s">
        <v>139</v>
      </c>
      <c r="B2" s="53"/>
      <c r="C2" s="53"/>
    </row>
    <row r="3" spans="1:3" ht="13.9" customHeight="1">
      <c r="A3" s="53" t="s">
        <v>176</v>
      </c>
      <c r="B3" s="53"/>
      <c r="C3" s="53"/>
    </row>
    <row r="4" spans="1:3" ht="32.25" customHeight="1">
      <c r="A4" s="61" t="s">
        <v>140</v>
      </c>
      <c r="B4" s="61"/>
      <c r="C4" s="61"/>
    </row>
    <row r="6" spans="1:3" ht="21">
      <c r="A6" s="51" t="s">
        <v>0</v>
      </c>
      <c r="B6" s="51" t="s">
        <v>1</v>
      </c>
      <c r="C6" s="23" t="s">
        <v>2</v>
      </c>
    </row>
    <row r="7" spans="1:3">
      <c r="A7" s="52"/>
      <c r="B7" s="52"/>
      <c r="C7" s="22" t="s">
        <v>3</v>
      </c>
    </row>
    <row r="8" spans="1:3">
      <c r="A8" s="19" t="s">
        <v>4</v>
      </c>
      <c r="B8" s="13" t="s">
        <v>5</v>
      </c>
      <c r="C8" s="18">
        <v>23295930</v>
      </c>
    </row>
    <row r="9" spans="1:3">
      <c r="A9" s="17" t="s">
        <v>6</v>
      </c>
      <c r="B9" s="17" t="s">
        <v>7</v>
      </c>
      <c r="C9" s="16" t="s">
        <v>8</v>
      </c>
    </row>
    <row r="10" spans="1:3">
      <c r="A10" s="15" t="s">
        <v>9</v>
      </c>
      <c r="B10" s="15" t="s">
        <v>10</v>
      </c>
      <c r="C10" s="14">
        <v>9095804</v>
      </c>
    </row>
    <row r="11" spans="1:3">
      <c r="A11" s="13" t="s">
        <v>11</v>
      </c>
      <c r="B11" s="13" t="s">
        <v>12</v>
      </c>
      <c r="C11" s="12">
        <v>9095804</v>
      </c>
    </row>
    <row r="12" spans="1:3">
      <c r="A12" s="21" t="s">
        <v>13</v>
      </c>
      <c r="B12" s="21" t="s">
        <v>14</v>
      </c>
      <c r="C12" s="20">
        <v>9095804</v>
      </c>
    </row>
    <row r="13" spans="1:3">
      <c r="A13" s="15" t="s">
        <v>15</v>
      </c>
      <c r="B13" s="15" t="s">
        <v>16</v>
      </c>
      <c r="C13" s="14">
        <v>1402700</v>
      </c>
    </row>
    <row r="14" spans="1:3">
      <c r="A14" s="13" t="s">
        <v>17</v>
      </c>
      <c r="B14" s="13" t="s">
        <v>18</v>
      </c>
      <c r="C14" s="12">
        <v>1402700</v>
      </c>
    </row>
    <row r="15" spans="1:3">
      <c r="A15" s="21" t="s">
        <v>19</v>
      </c>
      <c r="B15" s="21" t="s">
        <v>20</v>
      </c>
      <c r="C15" s="20">
        <v>1201000</v>
      </c>
    </row>
    <row r="16" spans="1:3">
      <c r="A16" s="21" t="s">
        <v>21</v>
      </c>
      <c r="B16" s="21" t="s">
        <v>22</v>
      </c>
      <c r="C16" s="20">
        <v>146350</v>
      </c>
    </row>
    <row r="17" spans="1:3">
      <c r="A17" s="21" t="s">
        <v>23</v>
      </c>
      <c r="B17" s="21" t="s">
        <v>24</v>
      </c>
      <c r="C17" s="20">
        <v>55350</v>
      </c>
    </row>
    <row r="18" spans="1:3">
      <c r="A18" s="15" t="s">
        <v>25</v>
      </c>
      <c r="B18" s="15" t="s">
        <v>26</v>
      </c>
      <c r="C18" s="14">
        <v>260000</v>
      </c>
    </row>
    <row r="19" spans="1:3">
      <c r="A19" s="13" t="s">
        <v>27</v>
      </c>
      <c r="B19" s="13" t="s">
        <v>28</v>
      </c>
      <c r="C19" s="12">
        <v>260000</v>
      </c>
    </row>
    <row r="20" spans="1:3">
      <c r="A20" s="21" t="s">
        <v>29</v>
      </c>
      <c r="B20" s="21" t="s">
        <v>30</v>
      </c>
      <c r="C20" s="20">
        <v>260000</v>
      </c>
    </row>
    <row r="21" spans="1:3">
      <c r="A21" s="15" t="s">
        <v>31</v>
      </c>
      <c r="B21" s="15" t="s">
        <v>32</v>
      </c>
      <c r="C21" s="14">
        <v>7000</v>
      </c>
    </row>
    <row r="22" spans="1:3" ht="22.5">
      <c r="A22" s="13" t="s">
        <v>33</v>
      </c>
      <c r="B22" s="13" t="s">
        <v>34</v>
      </c>
      <c r="C22" s="12">
        <v>7000</v>
      </c>
    </row>
    <row r="23" spans="1:3">
      <c r="A23" s="15" t="s">
        <v>35</v>
      </c>
      <c r="B23" s="15" t="s">
        <v>36</v>
      </c>
      <c r="C23" s="14">
        <v>90800</v>
      </c>
    </row>
    <row r="24" spans="1:3">
      <c r="A24" s="13" t="s">
        <v>37</v>
      </c>
      <c r="B24" s="13" t="s">
        <v>38</v>
      </c>
      <c r="C24" s="12">
        <v>4100</v>
      </c>
    </row>
    <row r="25" spans="1:3">
      <c r="A25" s="13" t="s">
        <v>39</v>
      </c>
      <c r="B25" s="13" t="s">
        <v>40</v>
      </c>
      <c r="C25" s="12">
        <v>86700</v>
      </c>
    </row>
    <row r="26" spans="1:3">
      <c r="A26" s="15" t="s">
        <v>41</v>
      </c>
      <c r="B26" s="15" t="s">
        <v>42</v>
      </c>
      <c r="C26" s="14">
        <v>18500</v>
      </c>
    </row>
    <row r="27" spans="1:3">
      <c r="A27" s="13" t="s">
        <v>43</v>
      </c>
      <c r="B27" s="13" t="s">
        <v>44</v>
      </c>
      <c r="C27" s="12">
        <v>18500</v>
      </c>
    </row>
    <row r="28" spans="1:3">
      <c r="A28" s="15" t="s">
        <v>45</v>
      </c>
      <c r="B28" s="15" t="s">
        <v>46</v>
      </c>
      <c r="C28" s="14">
        <v>67264</v>
      </c>
    </row>
    <row r="29" spans="1:3">
      <c r="A29" s="13" t="s">
        <v>47</v>
      </c>
      <c r="B29" s="13" t="s">
        <v>48</v>
      </c>
      <c r="C29" s="12">
        <v>38747</v>
      </c>
    </row>
    <row r="30" spans="1:3">
      <c r="A30" s="13" t="s">
        <v>49</v>
      </c>
      <c r="B30" s="13" t="s">
        <v>50</v>
      </c>
      <c r="C30" s="12">
        <v>28517</v>
      </c>
    </row>
    <row r="31" spans="1:3" ht="24.75">
      <c r="A31" s="15" t="s">
        <v>51</v>
      </c>
      <c r="B31" s="15" t="s">
        <v>52</v>
      </c>
      <c r="C31" s="14">
        <v>593554</v>
      </c>
    </row>
    <row r="32" spans="1:3">
      <c r="A32" s="13" t="s">
        <v>53</v>
      </c>
      <c r="B32" s="13" t="s">
        <v>54</v>
      </c>
      <c r="C32" s="12">
        <v>243554</v>
      </c>
    </row>
    <row r="33" spans="1:4">
      <c r="A33" s="13" t="s">
        <v>55</v>
      </c>
      <c r="B33" s="13" t="s">
        <v>56</v>
      </c>
      <c r="C33" s="12">
        <v>350000</v>
      </c>
    </row>
    <row r="34" spans="1:4" ht="24.75">
      <c r="A34" s="15" t="s">
        <v>57</v>
      </c>
      <c r="B34" s="15" t="s">
        <v>58</v>
      </c>
      <c r="C34" s="14">
        <v>7600</v>
      </c>
    </row>
    <row r="35" spans="1:4" ht="22.5">
      <c r="A35" s="13" t="s">
        <v>59</v>
      </c>
      <c r="B35" s="13" t="s">
        <v>60</v>
      </c>
      <c r="C35" s="12">
        <v>7600</v>
      </c>
    </row>
    <row r="36" spans="1:4">
      <c r="A36" s="15" t="s">
        <v>61</v>
      </c>
      <c r="B36" s="15" t="s">
        <v>62</v>
      </c>
      <c r="C36" s="14">
        <v>10698316</v>
      </c>
    </row>
    <row r="37" spans="1:4">
      <c r="A37" s="13" t="s">
        <v>63</v>
      </c>
      <c r="B37" s="13" t="s">
        <v>64</v>
      </c>
      <c r="C37" s="12">
        <v>10698316</v>
      </c>
    </row>
    <row r="38" spans="1:4">
      <c r="A38" s="21" t="s">
        <v>65</v>
      </c>
      <c r="B38" s="21" t="s">
        <v>66</v>
      </c>
      <c r="C38" s="20">
        <v>5422273</v>
      </c>
    </row>
    <row r="39" spans="1:4" ht="23.25">
      <c r="A39" s="21" t="s">
        <v>67</v>
      </c>
      <c r="B39" s="21" t="s">
        <v>68</v>
      </c>
      <c r="C39" s="20">
        <v>1522226</v>
      </c>
    </row>
    <row r="40" spans="1:4">
      <c r="A40" s="21" t="s">
        <v>69</v>
      </c>
      <c r="B40" s="21" t="s">
        <v>70</v>
      </c>
      <c r="C40" s="20">
        <v>3753817</v>
      </c>
    </row>
    <row r="41" spans="1:4">
      <c r="A41" s="15" t="s">
        <v>71</v>
      </c>
      <c r="B41" s="15" t="s">
        <v>72</v>
      </c>
      <c r="C41" s="14">
        <v>450000</v>
      </c>
    </row>
    <row r="42" spans="1:4">
      <c r="A42" s="13" t="s">
        <v>73</v>
      </c>
      <c r="B42" s="13" t="s">
        <v>74</v>
      </c>
      <c r="C42" s="12">
        <v>450000</v>
      </c>
    </row>
    <row r="43" spans="1:4">
      <c r="A43" s="15" t="s">
        <v>75</v>
      </c>
      <c r="B43" s="15" t="s">
        <v>76</v>
      </c>
      <c r="C43" s="14">
        <v>604392</v>
      </c>
    </row>
    <row r="45" spans="1:4">
      <c r="A45" s="24" t="s">
        <v>77</v>
      </c>
      <c r="B45" s="25" t="s">
        <v>5</v>
      </c>
      <c r="C45" s="26">
        <v>26661298</v>
      </c>
      <c r="D45" s="1"/>
    </row>
    <row r="46" spans="1:4">
      <c r="A46" s="27" t="s">
        <v>6</v>
      </c>
      <c r="B46" s="27" t="s">
        <v>7</v>
      </c>
      <c r="C46" s="28" t="s">
        <v>8</v>
      </c>
    </row>
    <row r="47" spans="1:4" ht="20.100000000000001" customHeight="1">
      <c r="A47" s="55" t="s">
        <v>78</v>
      </c>
      <c r="B47" s="56"/>
      <c r="C47" s="57"/>
    </row>
    <row r="48" spans="1:4">
      <c r="A48" s="25" t="s">
        <v>79</v>
      </c>
      <c r="B48" s="25" t="s">
        <v>80</v>
      </c>
      <c r="C48" s="49">
        <v>4427202</v>
      </c>
    </row>
    <row r="49" spans="1:3">
      <c r="A49" s="25" t="s">
        <v>81</v>
      </c>
      <c r="B49" s="25" t="s">
        <v>82</v>
      </c>
      <c r="C49" s="49">
        <v>218283</v>
      </c>
    </row>
    <row r="50" spans="1:3">
      <c r="A50" s="25" t="s">
        <v>83</v>
      </c>
      <c r="B50" s="25" t="s">
        <v>84</v>
      </c>
      <c r="C50" s="49">
        <v>4070310</v>
      </c>
    </row>
    <row r="51" spans="1:3">
      <c r="A51" s="25" t="s">
        <v>85</v>
      </c>
      <c r="B51" s="25" t="s">
        <v>86</v>
      </c>
      <c r="C51" s="49">
        <v>631493</v>
      </c>
    </row>
    <row r="52" spans="1:3">
      <c r="A52" s="25" t="s">
        <v>87</v>
      </c>
      <c r="B52" s="25" t="s">
        <v>88</v>
      </c>
      <c r="C52" s="49">
        <v>3001218</v>
      </c>
    </row>
    <row r="53" spans="1:3">
      <c r="A53" s="25" t="s">
        <v>89</v>
      </c>
      <c r="B53" s="25" t="s">
        <v>90</v>
      </c>
      <c r="C53" s="49">
        <v>37913</v>
      </c>
    </row>
    <row r="54" spans="1:3">
      <c r="A54" s="25" t="s">
        <v>91</v>
      </c>
      <c r="B54" s="25" t="s">
        <v>92</v>
      </c>
      <c r="C54" s="49">
        <v>1664279</v>
      </c>
    </row>
    <row r="55" spans="1:3">
      <c r="A55" s="25" t="s">
        <v>93</v>
      </c>
      <c r="B55" s="25" t="s">
        <v>94</v>
      </c>
      <c r="C55" s="49">
        <v>10071227</v>
      </c>
    </row>
    <row r="56" spans="1:3">
      <c r="A56" s="25" t="s">
        <v>95</v>
      </c>
      <c r="B56" s="25" t="s">
        <v>96</v>
      </c>
      <c r="C56" s="49">
        <v>2539373</v>
      </c>
    </row>
    <row r="57" spans="1:3" ht="20.100000000000001" customHeight="1">
      <c r="A57" s="58" t="s">
        <v>97</v>
      </c>
      <c r="B57" s="59"/>
      <c r="C57" s="60"/>
    </row>
    <row r="58" spans="1:3">
      <c r="A58" s="30" t="s">
        <v>98</v>
      </c>
      <c r="B58" s="30" t="s">
        <v>99</v>
      </c>
      <c r="C58" s="50">
        <v>13353609</v>
      </c>
    </row>
    <row r="59" spans="1:3">
      <c r="A59" s="30" t="s">
        <v>100</v>
      </c>
      <c r="B59" s="30" t="s">
        <v>101</v>
      </c>
      <c r="C59" s="50">
        <v>6220661</v>
      </c>
    </row>
    <row r="60" spans="1:3">
      <c r="A60" s="30" t="s">
        <v>102</v>
      </c>
      <c r="B60" s="30" t="s">
        <v>103</v>
      </c>
      <c r="C60" s="50">
        <v>138676</v>
      </c>
    </row>
    <row r="61" spans="1:3">
      <c r="A61" s="30" t="s">
        <v>104</v>
      </c>
      <c r="B61" s="30" t="s">
        <v>105</v>
      </c>
      <c r="C61" s="50">
        <v>399878</v>
      </c>
    </row>
    <row r="62" spans="1:3">
      <c r="A62" s="30" t="s">
        <v>106</v>
      </c>
      <c r="B62" s="30" t="s">
        <v>107</v>
      </c>
      <c r="C62" s="50">
        <v>4265277</v>
      </c>
    </row>
    <row r="63" spans="1:3">
      <c r="A63" s="30" t="s">
        <v>108</v>
      </c>
      <c r="B63" s="30" t="s">
        <v>109</v>
      </c>
      <c r="C63" s="50">
        <v>1477269</v>
      </c>
    </row>
    <row r="64" spans="1:3" ht="24.75">
      <c r="A64" s="15" t="s">
        <v>110</v>
      </c>
      <c r="B64" s="15" t="s">
        <v>111</v>
      </c>
      <c r="C64" s="50">
        <v>805928</v>
      </c>
    </row>
    <row r="65" spans="1:3">
      <c r="A65" s="13" t="s">
        <v>112</v>
      </c>
      <c r="B65" s="13" t="s">
        <v>113</v>
      </c>
      <c r="C65" s="12">
        <v>805928</v>
      </c>
    </row>
    <row r="66" spans="1:3">
      <c r="A66" s="21" t="s">
        <v>114</v>
      </c>
      <c r="B66" s="21" t="s">
        <v>115</v>
      </c>
      <c r="C66" s="20">
        <v>768043</v>
      </c>
    </row>
    <row r="67" spans="1:3">
      <c r="A67" s="21" t="s">
        <v>116</v>
      </c>
      <c r="B67" s="21" t="s">
        <v>117</v>
      </c>
      <c r="C67" s="20">
        <v>30585</v>
      </c>
    </row>
    <row r="68" spans="1:3" ht="23.25">
      <c r="A68" s="21" t="s">
        <v>118</v>
      </c>
      <c r="B68" s="21" t="s">
        <v>119</v>
      </c>
      <c r="C68" s="20">
        <v>10092</v>
      </c>
    </row>
    <row r="69" spans="1:3" ht="34.5">
      <c r="A69" s="21" t="s">
        <v>120</v>
      </c>
      <c r="B69" s="21" t="s">
        <v>121</v>
      </c>
      <c r="C69" s="20">
        <v>18743</v>
      </c>
    </row>
    <row r="70" spans="1:3">
      <c r="A70" s="21" t="s">
        <v>122</v>
      </c>
      <c r="B70" s="21" t="s">
        <v>123</v>
      </c>
      <c r="C70" s="20">
        <v>1750</v>
      </c>
    </row>
    <row r="71" spans="1:3" ht="23.25">
      <c r="A71" s="21" t="s">
        <v>124</v>
      </c>
      <c r="B71" s="21" t="s">
        <v>125</v>
      </c>
      <c r="C71" s="20">
        <v>7300</v>
      </c>
    </row>
    <row r="73" spans="1:3">
      <c r="A73" s="24" t="s">
        <v>126</v>
      </c>
      <c r="B73" s="25" t="s">
        <v>5</v>
      </c>
      <c r="C73" s="26">
        <v>-3365368</v>
      </c>
    </row>
    <row r="75" spans="1:3">
      <c r="A75" s="24" t="s">
        <v>127</v>
      </c>
      <c r="B75" s="25" t="s">
        <v>5</v>
      </c>
      <c r="C75" s="26">
        <v>3365368</v>
      </c>
    </row>
    <row r="76" spans="1:3">
      <c r="A76" s="27" t="s">
        <v>6</v>
      </c>
      <c r="B76" s="27" t="s">
        <v>7</v>
      </c>
      <c r="C76" s="28" t="s">
        <v>8</v>
      </c>
    </row>
    <row r="77" spans="1:3">
      <c r="A77" s="30" t="s">
        <v>128</v>
      </c>
      <c r="B77" s="30" t="s">
        <v>129</v>
      </c>
      <c r="C77" s="31">
        <v>4165771</v>
      </c>
    </row>
    <row r="78" spans="1:3">
      <c r="A78" s="25" t="s">
        <v>130</v>
      </c>
      <c r="B78" s="25" t="s">
        <v>131</v>
      </c>
      <c r="C78" s="29">
        <v>4165771</v>
      </c>
    </row>
    <row r="79" spans="1:3">
      <c r="A79" s="30" t="s">
        <v>132</v>
      </c>
      <c r="B79" s="30" t="s">
        <v>133</v>
      </c>
      <c r="C79" s="31">
        <v>-800403</v>
      </c>
    </row>
    <row r="80" spans="1:3">
      <c r="A80" s="25" t="s">
        <v>134</v>
      </c>
      <c r="B80" s="25" t="s">
        <v>135</v>
      </c>
      <c r="C80" s="29">
        <v>1207307</v>
      </c>
    </row>
    <row r="81" spans="1:3">
      <c r="A81" s="25" t="s">
        <v>136</v>
      </c>
      <c r="B81" s="25" t="s">
        <v>137</v>
      </c>
      <c r="C81" s="29">
        <v>2007710</v>
      </c>
    </row>
  </sheetData>
  <mergeCells count="8">
    <mergeCell ref="A47:C47"/>
    <mergeCell ref="A57:C57"/>
    <mergeCell ref="A1:C1"/>
    <mergeCell ref="A2:C2"/>
    <mergeCell ref="A3:C3"/>
    <mergeCell ref="A4:C4"/>
    <mergeCell ref="A6:A7"/>
    <mergeCell ref="B6:B7"/>
  </mergeCells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71305-6D8D-47D3-A840-C758C01AD9F4}">
  <sheetPr>
    <pageSetUpPr fitToPage="1"/>
  </sheetPr>
  <dimension ref="A1:C29"/>
  <sheetViews>
    <sheetView workbookViewId="0">
      <selection activeCell="A3" sqref="A3:C3"/>
    </sheetView>
  </sheetViews>
  <sheetFormatPr defaultRowHeight="15"/>
  <cols>
    <col min="1" max="1" width="65.7109375" bestFit="1" customWidth="1"/>
    <col min="2" max="2" width="11.42578125" bestFit="1" customWidth="1"/>
    <col min="3" max="3" width="11.42578125" style="1" bestFit="1" customWidth="1"/>
  </cols>
  <sheetData>
    <row r="1" spans="1:3" ht="13.9" customHeight="1">
      <c r="A1" s="53" t="s">
        <v>147</v>
      </c>
      <c r="B1" s="53"/>
      <c r="C1" s="53"/>
    </row>
    <row r="2" spans="1:3" ht="13.9" customHeight="1">
      <c r="A2" s="53" t="s">
        <v>139</v>
      </c>
      <c r="B2" s="53"/>
      <c r="C2" s="53"/>
    </row>
    <row r="3" spans="1:3" ht="13.9" customHeight="1">
      <c r="A3" s="53" t="s">
        <v>176</v>
      </c>
      <c r="B3" s="53"/>
      <c r="C3" s="53"/>
    </row>
    <row r="4" spans="1:3" ht="45" customHeight="1">
      <c r="A4" s="62" t="s">
        <v>148</v>
      </c>
      <c r="B4" s="62"/>
      <c r="C4" s="62"/>
    </row>
    <row r="6" spans="1:3" ht="21">
      <c r="A6" s="66" t="s">
        <v>0</v>
      </c>
      <c r="B6" s="66" t="s">
        <v>1</v>
      </c>
      <c r="C6" s="6" t="s">
        <v>2</v>
      </c>
    </row>
    <row r="7" spans="1:3">
      <c r="A7" s="67"/>
      <c r="B7" s="67"/>
      <c r="C7" s="7" t="s">
        <v>3</v>
      </c>
    </row>
    <row r="8" spans="1:3">
      <c r="A8" s="5" t="s">
        <v>4</v>
      </c>
      <c r="B8" s="2" t="s">
        <v>5</v>
      </c>
      <c r="C8" s="8">
        <v>7650</v>
      </c>
    </row>
    <row r="9" spans="1:3">
      <c r="A9" s="4" t="s">
        <v>6</v>
      </c>
      <c r="B9" s="4" t="s">
        <v>7</v>
      </c>
      <c r="C9" s="9" t="s">
        <v>8</v>
      </c>
    </row>
    <row r="10" spans="1:3">
      <c r="A10" s="3" t="s">
        <v>146</v>
      </c>
      <c r="B10" s="3" t="s">
        <v>145</v>
      </c>
      <c r="C10" s="10">
        <v>7650</v>
      </c>
    </row>
    <row r="11" spans="1:3">
      <c r="A11" s="2" t="s">
        <v>144</v>
      </c>
      <c r="B11" s="2" t="s">
        <v>143</v>
      </c>
      <c r="C11" s="11">
        <v>7450</v>
      </c>
    </row>
    <row r="12" spans="1:3">
      <c r="A12" s="2" t="s">
        <v>142</v>
      </c>
      <c r="B12" s="2" t="s">
        <v>141</v>
      </c>
      <c r="C12" s="11">
        <v>200</v>
      </c>
    </row>
    <row r="14" spans="1:3">
      <c r="A14" s="5" t="s">
        <v>77</v>
      </c>
      <c r="B14" s="2" t="s">
        <v>5</v>
      </c>
      <c r="C14" s="8">
        <v>17656</v>
      </c>
    </row>
    <row r="15" spans="1:3">
      <c r="A15" s="4" t="s">
        <v>6</v>
      </c>
      <c r="B15" s="4" t="s">
        <v>7</v>
      </c>
      <c r="C15" s="9" t="s">
        <v>8</v>
      </c>
    </row>
    <row r="16" spans="1:3" ht="20.100000000000001" customHeight="1">
      <c r="A16" s="63" t="s">
        <v>78</v>
      </c>
      <c r="B16" s="64"/>
      <c r="C16" s="65"/>
    </row>
    <row r="17" spans="1:3">
      <c r="A17" s="2" t="s">
        <v>91</v>
      </c>
      <c r="B17" s="2" t="s">
        <v>92</v>
      </c>
      <c r="C17" s="11">
        <v>8384</v>
      </c>
    </row>
    <row r="18" spans="1:3">
      <c r="A18" s="2" t="s">
        <v>93</v>
      </c>
      <c r="B18" s="2" t="s">
        <v>94</v>
      </c>
      <c r="C18" s="11">
        <v>9272</v>
      </c>
    </row>
    <row r="19" spans="1:3" ht="20.100000000000001" customHeight="1">
      <c r="A19" s="63" t="s">
        <v>97</v>
      </c>
      <c r="B19" s="64"/>
      <c r="C19" s="65"/>
    </row>
    <row r="20" spans="1:3">
      <c r="A20" s="3" t="s">
        <v>98</v>
      </c>
      <c r="B20" s="3" t="s">
        <v>99</v>
      </c>
      <c r="C20" s="10">
        <v>2580</v>
      </c>
    </row>
    <row r="21" spans="1:3">
      <c r="A21" s="3" t="s">
        <v>100</v>
      </c>
      <c r="B21" s="3" t="s">
        <v>101</v>
      </c>
      <c r="C21" s="10">
        <v>14998</v>
      </c>
    </row>
    <row r="22" spans="1:3">
      <c r="A22" s="3" t="s">
        <v>106</v>
      </c>
      <c r="B22" s="3" t="s">
        <v>107</v>
      </c>
      <c r="C22" s="10">
        <v>78</v>
      </c>
    </row>
    <row r="24" spans="1:3">
      <c r="A24" s="5" t="s">
        <v>126</v>
      </c>
      <c r="B24" s="2" t="s">
        <v>5</v>
      </c>
      <c r="C24" s="8">
        <v>-10006</v>
      </c>
    </row>
    <row r="26" spans="1:3">
      <c r="A26" s="5" t="s">
        <v>127</v>
      </c>
      <c r="B26" s="2" t="s">
        <v>5</v>
      </c>
      <c r="C26" s="8">
        <v>10006</v>
      </c>
    </row>
    <row r="27" spans="1:3">
      <c r="A27" s="4" t="s">
        <v>6</v>
      </c>
      <c r="B27" s="4" t="s">
        <v>7</v>
      </c>
      <c r="C27" s="9" t="s">
        <v>8</v>
      </c>
    </row>
    <row r="28" spans="1:3">
      <c r="A28" s="3" t="s">
        <v>128</v>
      </c>
      <c r="B28" s="3" t="s">
        <v>129</v>
      </c>
      <c r="C28" s="10">
        <v>10006</v>
      </c>
    </row>
    <row r="29" spans="1:3">
      <c r="A29" s="2" t="s">
        <v>130</v>
      </c>
      <c r="B29" s="2" t="s">
        <v>131</v>
      </c>
      <c r="C29" s="11">
        <v>10006</v>
      </c>
    </row>
  </sheetData>
  <mergeCells count="8">
    <mergeCell ref="A1:C1"/>
    <mergeCell ref="A2:C2"/>
    <mergeCell ref="A3:C3"/>
    <mergeCell ref="A4:C4"/>
    <mergeCell ref="A19:C19"/>
    <mergeCell ref="A6:A7"/>
    <mergeCell ref="B6:B7"/>
    <mergeCell ref="A16:C16"/>
  </mergeCells>
  <pageMargins left="0.25" right="0.25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36255-97C1-44D9-AB7D-039FD4CF5D77}">
  <sheetPr>
    <pageSetUpPr fitToPage="1"/>
  </sheetPr>
  <dimension ref="A1:K42"/>
  <sheetViews>
    <sheetView zoomScale="115" zoomScaleNormal="115" workbookViewId="0">
      <selection activeCell="A3" sqref="A3:E3"/>
    </sheetView>
  </sheetViews>
  <sheetFormatPr defaultRowHeight="15"/>
  <cols>
    <col min="1" max="1" width="67.28515625" customWidth="1"/>
    <col min="2" max="5" width="11.140625" bestFit="1" customWidth="1"/>
  </cols>
  <sheetData>
    <row r="1" spans="1:11">
      <c r="A1" s="53" t="s">
        <v>175</v>
      </c>
      <c r="B1" s="53"/>
      <c r="C1" s="53"/>
      <c r="D1" s="53"/>
      <c r="E1" s="53"/>
    </row>
    <row r="2" spans="1:11">
      <c r="A2" s="53" t="s">
        <v>139</v>
      </c>
      <c r="B2" s="53"/>
      <c r="C2" s="53"/>
      <c r="D2" s="53"/>
      <c r="E2" s="53"/>
    </row>
    <row r="3" spans="1:11">
      <c r="A3" s="53" t="s">
        <v>176</v>
      </c>
      <c r="B3" s="53"/>
      <c r="C3" s="53"/>
      <c r="D3" s="53"/>
      <c r="E3" s="53"/>
    </row>
    <row r="4" spans="1:11" s="34" customFormat="1" ht="15.75">
      <c r="A4" s="54"/>
      <c r="B4" s="54"/>
      <c r="C4" s="54"/>
      <c r="D4" s="54"/>
      <c r="E4" s="54"/>
      <c r="F4" s="32"/>
      <c r="G4" s="32"/>
      <c r="H4" s="32"/>
      <c r="I4" s="32"/>
      <c r="J4" s="32"/>
      <c r="K4" s="33"/>
    </row>
    <row r="5" spans="1:11" s="34" customFormat="1" ht="15.75">
      <c r="A5" s="54" t="s">
        <v>149</v>
      </c>
      <c r="B5" s="54"/>
      <c r="C5" s="54"/>
      <c r="D5" s="54"/>
      <c r="E5" s="54"/>
      <c r="F5" s="32"/>
      <c r="G5" s="32"/>
      <c r="H5" s="32"/>
      <c r="I5" s="32"/>
      <c r="J5" s="32"/>
      <c r="K5" s="33"/>
    </row>
    <row r="6" spans="1:11" s="34" customFormat="1" ht="15.75">
      <c r="A6" s="54" t="s">
        <v>150</v>
      </c>
      <c r="B6" s="54"/>
      <c r="C6" s="54"/>
      <c r="D6" s="54"/>
      <c r="E6" s="54"/>
      <c r="F6" s="32"/>
      <c r="G6" s="32"/>
      <c r="H6" s="32"/>
      <c r="I6" s="32"/>
      <c r="J6" s="32"/>
      <c r="K6" s="33"/>
    </row>
    <row r="7" spans="1:11">
      <c r="A7" s="35"/>
      <c r="B7" s="35"/>
      <c r="C7" s="35"/>
      <c r="D7" s="35"/>
      <c r="E7" s="35"/>
    </row>
    <row r="8" spans="1:11" ht="31.5">
      <c r="A8" s="51" t="s">
        <v>0</v>
      </c>
      <c r="B8" s="51" t="s">
        <v>1</v>
      </c>
      <c r="C8" s="36" t="s">
        <v>151</v>
      </c>
      <c r="D8" s="36" t="s">
        <v>152</v>
      </c>
      <c r="E8" s="36" t="s">
        <v>153</v>
      </c>
    </row>
    <row r="9" spans="1:11">
      <c r="A9" s="52"/>
      <c r="B9" s="52"/>
      <c r="C9" s="24" t="s">
        <v>3</v>
      </c>
      <c r="D9" s="24" t="s">
        <v>3</v>
      </c>
      <c r="E9" s="24" t="s">
        <v>3</v>
      </c>
    </row>
    <row r="10" spans="1:11">
      <c r="A10" s="37" t="s">
        <v>4</v>
      </c>
      <c r="B10" s="38" t="s">
        <v>5</v>
      </c>
      <c r="C10" s="39">
        <f>C11</f>
        <v>729193</v>
      </c>
      <c r="D10" s="39">
        <f>D11</f>
        <v>729193</v>
      </c>
      <c r="E10" s="39">
        <f>E11</f>
        <v>729193</v>
      </c>
    </row>
    <row r="11" spans="1:11">
      <c r="A11" s="25" t="s">
        <v>61</v>
      </c>
      <c r="B11" s="25" t="s">
        <v>62</v>
      </c>
      <c r="C11" s="29">
        <v>729193</v>
      </c>
      <c r="D11" s="29">
        <v>729193</v>
      </c>
      <c r="E11" s="29">
        <v>729193</v>
      </c>
    </row>
    <row r="12" spans="1:11">
      <c r="A12" s="35"/>
      <c r="B12" s="35"/>
      <c r="C12" s="40"/>
      <c r="D12" s="40"/>
      <c r="E12" s="40"/>
    </row>
    <row r="13" spans="1:11">
      <c r="A13" s="37" t="s">
        <v>77</v>
      </c>
      <c r="B13" s="38" t="s">
        <v>5</v>
      </c>
      <c r="C13" s="39">
        <f>C14+C15+C21</f>
        <v>1215736</v>
      </c>
      <c r="D13" s="39">
        <f>D14+D15+D21</f>
        <v>1067128</v>
      </c>
      <c r="E13" s="39">
        <f>E14+E15+E21</f>
        <v>1067128</v>
      </c>
    </row>
    <row r="14" spans="1:11">
      <c r="A14" s="25" t="s">
        <v>98</v>
      </c>
      <c r="B14" s="25" t="s">
        <v>99</v>
      </c>
      <c r="C14" s="29">
        <f>8791+1500</f>
        <v>10291</v>
      </c>
      <c r="D14" s="29">
        <v>10356</v>
      </c>
      <c r="E14" s="29">
        <v>10356</v>
      </c>
    </row>
    <row r="15" spans="1:11">
      <c r="A15" s="25" t="s">
        <v>154</v>
      </c>
      <c r="B15" s="25" t="s">
        <v>101</v>
      </c>
      <c r="C15" s="29">
        <f>903613-10366</f>
        <v>893247</v>
      </c>
      <c r="D15" s="29">
        <f>D11+D39+D40-D14-D21</f>
        <v>756772</v>
      </c>
      <c r="E15" s="29">
        <f>E11+E39+E40-E14-E21</f>
        <v>756772</v>
      </c>
    </row>
    <row r="16" spans="1:11">
      <c r="A16" s="41" t="s">
        <v>155</v>
      </c>
      <c r="B16" s="25"/>
      <c r="C16" s="42">
        <v>16590</v>
      </c>
      <c r="D16" s="29"/>
      <c r="E16" s="29"/>
    </row>
    <row r="17" spans="1:5" s="43" customFormat="1">
      <c r="A17" s="41" t="s">
        <v>156</v>
      </c>
      <c r="B17" s="41"/>
      <c r="C17" s="42">
        <v>6900</v>
      </c>
      <c r="D17" s="42"/>
      <c r="E17" s="42"/>
    </row>
    <row r="18" spans="1:5" s="43" customFormat="1">
      <c r="A18" s="41" t="s">
        <v>157</v>
      </c>
      <c r="B18" s="41"/>
      <c r="C18" s="42">
        <v>20220</v>
      </c>
      <c r="D18" s="42"/>
      <c r="E18" s="42"/>
    </row>
    <row r="19" spans="1:5" s="43" customFormat="1">
      <c r="A19" s="41" t="s">
        <v>158</v>
      </c>
      <c r="B19" s="41"/>
      <c r="C19" s="42">
        <v>4720</v>
      </c>
      <c r="D19" s="42"/>
      <c r="E19" s="42"/>
    </row>
    <row r="20" spans="1:5" s="43" customFormat="1">
      <c r="A20" s="41" t="s">
        <v>173</v>
      </c>
      <c r="B20" s="41"/>
      <c r="C20" s="42">
        <v>90653</v>
      </c>
      <c r="D20" s="42"/>
      <c r="E20" s="42"/>
    </row>
    <row r="21" spans="1:5">
      <c r="A21" s="25" t="s">
        <v>159</v>
      </c>
      <c r="B21" s="25" t="s">
        <v>107</v>
      </c>
      <c r="C21" s="29">
        <f>303332+8866</f>
        <v>312198</v>
      </c>
      <c r="D21" s="29">
        <v>300000</v>
      </c>
      <c r="E21" s="29">
        <v>300000</v>
      </c>
    </row>
    <row r="22" spans="1:5">
      <c r="A22" s="44" t="s">
        <v>160</v>
      </c>
      <c r="B22" s="45"/>
      <c r="C22" s="46">
        <v>71472</v>
      </c>
      <c r="D22" s="46"/>
      <c r="E22" s="46"/>
    </row>
    <row r="23" spans="1:5">
      <c r="A23" s="44" t="s">
        <v>161</v>
      </c>
      <c r="B23" s="45"/>
      <c r="C23" s="46">
        <v>60000</v>
      </c>
      <c r="D23" s="46"/>
      <c r="E23" s="46"/>
    </row>
    <row r="24" spans="1:5">
      <c r="A24" s="44" t="s">
        <v>162</v>
      </c>
      <c r="B24" s="45"/>
      <c r="C24" s="46">
        <v>8000</v>
      </c>
      <c r="D24" s="46"/>
      <c r="E24" s="46"/>
    </row>
    <row r="25" spans="1:5" ht="22.5">
      <c r="A25" s="44" t="s">
        <v>163</v>
      </c>
      <c r="B25" s="45"/>
      <c r="C25" s="46">
        <v>33772</v>
      </c>
      <c r="D25" s="46"/>
      <c r="E25" s="46"/>
    </row>
    <row r="26" spans="1:5" ht="27.75" customHeight="1">
      <c r="A26" s="44" t="s">
        <v>164</v>
      </c>
      <c r="B26" s="45"/>
      <c r="C26" s="46">
        <v>6726</v>
      </c>
      <c r="D26" s="46"/>
      <c r="E26" s="46"/>
    </row>
    <row r="27" spans="1:5">
      <c r="A27" s="47" t="s">
        <v>165</v>
      </c>
      <c r="B27" s="45"/>
      <c r="C27" s="48">
        <v>2800</v>
      </c>
      <c r="D27" s="46"/>
      <c r="E27" s="46"/>
    </row>
    <row r="28" spans="1:5">
      <c r="A28" s="47" t="s">
        <v>166</v>
      </c>
      <c r="B28" s="45"/>
      <c r="C28" s="48">
        <v>3800</v>
      </c>
      <c r="D28" s="46"/>
      <c r="E28" s="46"/>
    </row>
    <row r="29" spans="1:5">
      <c r="A29" s="47" t="s">
        <v>167</v>
      </c>
      <c r="B29" s="45"/>
      <c r="C29" s="48">
        <v>1500</v>
      </c>
      <c r="D29" s="46"/>
      <c r="E29" s="46"/>
    </row>
    <row r="30" spans="1:5" ht="22.5">
      <c r="A30" s="47" t="s">
        <v>168</v>
      </c>
      <c r="B30" s="45"/>
      <c r="C30" s="48">
        <v>5235</v>
      </c>
      <c r="D30" s="46"/>
      <c r="E30" s="46"/>
    </row>
    <row r="31" spans="1:5" ht="33.75">
      <c r="A31" s="47" t="s">
        <v>169</v>
      </c>
      <c r="B31" s="45"/>
      <c r="C31" s="48">
        <v>8435</v>
      </c>
      <c r="D31" s="46"/>
      <c r="E31" s="46"/>
    </row>
    <row r="32" spans="1:5" ht="33.75">
      <c r="A32" s="47" t="s">
        <v>170</v>
      </c>
      <c r="B32" s="45"/>
      <c r="C32" s="48">
        <v>6980</v>
      </c>
      <c r="D32" s="46"/>
      <c r="E32" s="46"/>
    </row>
    <row r="33" spans="1:5" ht="22.5">
      <c r="A33" s="44" t="s">
        <v>171</v>
      </c>
      <c r="B33" s="45"/>
      <c r="C33" s="46">
        <v>5506</v>
      </c>
      <c r="D33" s="46"/>
      <c r="E33" s="46"/>
    </row>
    <row r="34" spans="1:5" ht="22.5">
      <c r="A34" s="44" t="s">
        <v>174</v>
      </c>
      <c r="B34" s="45"/>
      <c r="C34" s="46">
        <f>2000+1360</f>
        <v>3360</v>
      </c>
      <c r="D34" s="46"/>
      <c r="E34" s="46"/>
    </row>
    <row r="35" spans="1:5">
      <c r="A35" s="44" t="s">
        <v>172</v>
      </c>
      <c r="B35" s="45"/>
      <c r="C35" s="46">
        <v>5000</v>
      </c>
      <c r="D35" s="46"/>
      <c r="E35" s="46"/>
    </row>
    <row r="36" spans="1:5">
      <c r="A36" s="37" t="s">
        <v>126</v>
      </c>
      <c r="B36" s="38" t="s">
        <v>5</v>
      </c>
      <c r="C36" s="39">
        <f>C10-C13</f>
        <v>-486543</v>
      </c>
      <c r="D36" s="39">
        <f>D10-D13</f>
        <v>-337935</v>
      </c>
      <c r="E36" s="39">
        <f>E10-E13</f>
        <v>-337935</v>
      </c>
    </row>
    <row r="37" spans="1:5">
      <c r="A37" s="35"/>
      <c r="B37" s="35"/>
      <c r="C37" s="40"/>
      <c r="D37" s="40"/>
      <c r="E37" s="40"/>
    </row>
    <row r="38" spans="1:5">
      <c r="A38" s="37" t="s">
        <v>127</v>
      </c>
      <c r="B38" s="38" t="s">
        <v>5</v>
      </c>
      <c r="C38" s="39">
        <f>C39+C40</f>
        <v>486543</v>
      </c>
      <c r="D38" s="39">
        <f>D39+D40</f>
        <v>337935</v>
      </c>
      <c r="E38" s="39">
        <f>E39+E40</f>
        <v>337935</v>
      </c>
    </row>
    <row r="39" spans="1:5">
      <c r="A39" s="25" t="s">
        <v>128</v>
      </c>
      <c r="B39" s="25" t="s">
        <v>129</v>
      </c>
      <c r="C39" s="29">
        <v>498608</v>
      </c>
      <c r="D39" s="29">
        <v>350000</v>
      </c>
      <c r="E39" s="29">
        <v>350000</v>
      </c>
    </row>
    <row r="40" spans="1:5">
      <c r="A40" s="25" t="s">
        <v>132</v>
      </c>
      <c r="B40" s="25" t="s">
        <v>133</v>
      </c>
      <c r="C40" s="29">
        <v>-12065</v>
      </c>
      <c r="D40" s="29">
        <v>-12065</v>
      </c>
      <c r="E40" s="29">
        <v>-12065</v>
      </c>
    </row>
    <row r="42" spans="1:5">
      <c r="C42" s="1"/>
      <c r="D42" s="1"/>
      <c r="E42" s="1"/>
    </row>
  </sheetData>
  <mergeCells count="8">
    <mergeCell ref="A8:A9"/>
    <mergeCell ref="B8:B9"/>
    <mergeCell ref="A1:E1"/>
    <mergeCell ref="A2:E2"/>
    <mergeCell ref="A3:E3"/>
    <mergeCell ref="A4:E4"/>
    <mergeCell ref="A5:E5"/>
    <mergeCell ref="A6:E6"/>
  </mergeCells>
  <pageMargins left="0.23622047244094491" right="0.23622047244094491" top="0.74803149606299213" bottom="0.74803149606299213" header="0.31496062992125984" footer="0.31496062992125984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3</vt:i4>
      </vt:variant>
      <vt:variant>
        <vt:lpstr>Diapazoni ar nosaukumiem</vt:lpstr>
      </vt:variant>
      <vt:variant>
        <vt:i4>2</vt:i4>
      </vt:variant>
    </vt:vector>
  </HeadingPairs>
  <TitlesOfParts>
    <vt:vector size="5" baseType="lpstr">
      <vt:lpstr>1.pielikums</vt:lpstr>
      <vt:lpstr>2.pielikums</vt:lpstr>
      <vt:lpstr>3.Pielikums</vt:lpstr>
      <vt:lpstr>'3.Pielikums'!Drukas_apgabals</vt:lpstr>
      <vt:lpstr>'1.pielikums'!Drukāt_virsrakstus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Jansone</dc:creator>
  <cp:lastModifiedBy>Evija Ozoliņa</cp:lastModifiedBy>
  <cp:lastPrinted>2026-09-28T07:50:22Z</cp:lastPrinted>
  <dcterms:created xsi:type="dcterms:W3CDTF">2026-09-14T11:32:38Z</dcterms:created>
  <dcterms:modified xsi:type="dcterms:W3CDTF">2026-09-28T07:50:24Z</dcterms:modified>
</cp:coreProperties>
</file>