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ko\Downloads\"/>
    </mc:Choice>
  </mc:AlternateContent>
  <xr:revisionPtr revIDLastSave="0" documentId="13_ncr:1_{EF28CD17-CA66-498F-92CD-0030AD8442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pielikums" sheetId="1" r:id="rId1"/>
    <sheet name="2.pielikums" sheetId="2" r:id="rId2"/>
    <sheet name="3.pielikums" sheetId="3" r:id="rId3"/>
    <sheet name="4.pielikums" sheetId="5" r:id="rId4"/>
    <sheet name="5.pielikums" sheetId="4" r:id="rId5"/>
    <sheet name="6.pielikums" sheetId="6" r:id="rId6"/>
  </sheets>
  <definedNames>
    <definedName name="_xlnm.Print_Titles" localSheetId="0">'1.pielikums'!$8:$8</definedName>
    <definedName name="_xlnm.Print_Titles" localSheetId="1">'2.pielikums'!$8:$9</definedName>
    <definedName name="_xlnm.Print_Titles" localSheetId="3">'4.pielikums'!$7:$9</definedName>
    <definedName name="_xlnm.Print_Titles" localSheetId="5">'6.pielikums'!$8:$9</definedName>
    <definedName name="Excel_BuiltIn_Print_Titles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7" i="5" l="1"/>
  <c r="M117" i="5"/>
  <c r="L117" i="5"/>
  <c r="K117" i="5"/>
  <c r="J117" i="5"/>
  <c r="I117" i="5"/>
  <c r="H117" i="5"/>
  <c r="G117" i="5"/>
  <c r="D117" i="5"/>
  <c r="N116" i="5"/>
  <c r="N115" i="5"/>
  <c r="N114" i="5"/>
  <c r="N113" i="5"/>
  <c r="N112" i="5"/>
  <c r="N111" i="5"/>
  <c r="N110" i="5"/>
  <c r="N109" i="5"/>
  <c r="F101" i="5"/>
  <c r="F117" i="5" s="1"/>
  <c r="E98" i="5"/>
  <c r="E97" i="5"/>
  <c r="E96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N117" i="5" l="1"/>
  <c r="E117" i="5"/>
  <c r="P34" i="4"/>
  <c r="O34" i="4"/>
  <c r="N34" i="4"/>
  <c r="M34" i="4"/>
  <c r="L34" i="4"/>
  <c r="K34" i="4"/>
  <c r="J34" i="4"/>
  <c r="I34" i="4"/>
  <c r="H34" i="4"/>
  <c r="G34" i="4"/>
  <c r="F34" i="4"/>
  <c r="E34" i="4"/>
</calcChain>
</file>

<file path=xl/sharedStrings.xml><?xml version="1.0" encoding="utf-8"?>
<sst xmlns="http://schemas.openxmlformats.org/spreadsheetml/2006/main" count="1013" uniqueCount="493">
  <si>
    <t>1.pielikums</t>
  </si>
  <si>
    <t>Ventspils novada domes</t>
  </si>
  <si>
    <t>Ventspils novada pašvaldība</t>
  </si>
  <si>
    <t>KONSOLIDĒTA PAMATBUDŽETA PLĀNOTO IEŅĒMUMU UN IZDEVUMU TĀME 2023.GADAM</t>
  </si>
  <si>
    <t>EKK2</t>
  </si>
  <si>
    <t>EKK3</t>
  </si>
  <si>
    <t>EKK4</t>
  </si>
  <si>
    <t>Budžeta plāns, EUR</t>
  </si>
  <si>
    <t>IEN</t>
  </si>
  <si>
    <t>1.0.0.0.</t>
  </si>
  <si>
    <t>1.1.0.0.</t>
  </si>
  <si>
    <t>Ieņēmumi no iedzīvotāju ienākuma nodokļa</t>
  </si>
  <si>
    <t>Kopā</t>
  </si>
  <si>
    <t>10.0.0.0.</t>
  </si>
  <si>
    <t>10.1.0.0</t>
  </si>
  <si>
    <t>Naudas sodi</t>
  </si>
  <si>
    <t>12.0.0.0.</t>
  </si>
  <si>
    <t>12.2.0.0.</t>
  </si>
  <si>
    <t>Nenodokļu ieņēmumi un ieņēmumi no zaudējumu atlīdzībām un kompensācijām</t>
  </si>
  <si>
    <t>12.3.0.0.</t>
  </si>
  <si>
    <t>Dažādi nenodokļu ieņēmumi</t>
  </si>
  <si>
    <t>13.0.0.0.</t>
  </si>
  <si>
    <t>13.1.0.0.</t>
  </si>
  <si>
    <t>Ieņēmumi no ēku un būvju īpašuma pārdošanas</t>
  </si>
  <si>
    <t>13.2.0.0.</t>
  </si>
  <si>
    <t>Ieņēmumi no zemes, meža īpašuma pārdošanas</t>
  </si>
  <si>
    <t>13.4.0.0.</t>
  </si>
  <si>
    <t>Ieņēmumi no pašvaldību kustamā īpašuma un mantas realizācijas</t>
  </si>
  <si>
    <t>18.0.0.0.</t>
  </si>
  <si>
    <t>18.6.0.0.</t>
  </si>
  <si>
    <t>Pašvaldību saņemtie transferti no valsts budžeta</t>
  </si>
  <si>
    <t>19.0.0.0.</t>
  </si>
  <si>
    <t>19.2.0.0.</t>
  </si>
  <si>
    <t>Pašvaldību saņemtie transferti  no citām pašvaldībām</t>
  </si>
  <si>
    <t>21..0.0.0.</t>
  </si>
  <si>
    <t>21.3.0.0.</t>
  </si>
  <si>
    <t>Ieņēmumi no iestāžu sniegtajiem maksas pakalpojumiem un citi pašu ieņēmumi</t>
  </si>
  <si>
    <t>4.0.0.0.</t>
  </si>
  <si>
    <t>4.1.0.0.</t>
  </si>
  <si>
    <t>Nekustamā īpašuma nodoklis</t>
  </si>
  <si>
    <t>5.0.0.0.</t>
  </si>
  <si>
    <t>5.5.3.1.</t>
  </si>
  <si>
    <t>Dabas resursu nodoklis par dabas resursu ieguvi un vides piesārņošanu</t>
  </si>
  <si>
    <t>8.0.0.0.</t>
  </si>
  <si>
    <t>8.6.0.0.</t>
  </si>
  <si>
    <t>Procentu ieņēmumi par depozītiem, kontu atlikumiem, valsts parāda vērtspapīriem un atlikto maksājumu</t>
  </si>
  <si>
    <t>9.0.0.0.</t>
  </si>
  <si>
    <t>9.4.0.0.</t>
  </si>
  <si>
    <t>Valsts nodevas, kuras ieskaita pašvaldību budžetā</t>
  </si>
  <si>
    <t>9.5.0.0.</t>
  </si>
  <si>
    <t>Pašvaldību nodevas</t>
  </si>
  <si>
    <t>KOPĀ</t>
  </si>
  <si>
    <t>IEŅĒMUMI</t>
  </si>
  <si>
    <t>IZM</t>
  </si>
  <si>
    <t>Izdevumi pēc funkcionālajām kategorijām</t>
  </si>
  <si>
    <t>01.000</t>
  </si>
  <si>
    <t>Vispārējie valdības dienesti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</si>
  <si>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</si>
  <si>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</si>
  <si>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</si>
  <si>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</si>
  <si>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</si>
  <si>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</si>
  <si>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</si>
  <si>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</si>
  <si>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</si>
  <si>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</si>
  <si>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</si>
  <si>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</si>
  <si>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pēc funkcionālajām kategorijām</t>
  </si>
  <si>
    <t>Izdevumi pēc ekonomiskajām kategorijām</t>
  </si>
  <si>
    <t>1000</t>
  </si>
  <si>
    <t>1100</t>
  </si>
  <si>
    <t xml:space="preserve">Atalgojums </t>
  </si>
  <si>
    <t>1200</t>
  </si>
  <si>
    <t>Darba devēja valsts sociālās apdrošināšanas obligātās iemaksas, pabalsti un kompensācijas</t>
  </si>
  <si>
    <t>2000</t>
  </si>
  <si>
    <t>2100</t>
  </si>
  <si>
    <t>Mācību, darba un dienesta komandējumi, darba braucieni</t>
  </si>
  <si>
    <t>2200</t>
  </si>
  <si>
    <t>Pakalpojumi</t>
  </si>
  <si>
    <t>2300</t>
  </si>
  <si>
    <t>Krājumi, materiāli, energoresursi, preces, biroja preces un inventārs, kurus neuzskaita kodā 5000</t>
  </si>
  <si>
    <t>2400</t>
  </si>
  <si>
    <t>Izdevumi periodikas iegādei bibliotēku krājumiem</t>
  </si>
  <si>
    <t>2500</t>
  </si>
  <si>
    <t>Budžeta iestāžu nodokļu, nodevu un sankciju maksājumi</t>
  </si>
  <si>
    <t>3000</t>
  </si>
  <si>
    <t>3200</t>
  </si>
  <si>
    <t>Subsīdijas un dotācijas komersantiem, biedrībām, nodibinājumiem un fiziskām personām</t>
  </si>
  <si>
    <t>4000</t>
  </si>
  <si>
    <t>4300</t>
  </si>
  <si>
    <t>Pārējie procentu maksājumi</t>
  </si>
  <si>
    <t>5000</t>
  </si>
  <si>
    <t>5100</t>
  </si>
  <si>
    <t>Nemateriālie ieguldījumi</t>
  </si>
  <si>
    <t>5200</t>
  </si>
  <si>
    <t>Pamatlīdzekļi, ieguldījuma īpašumi un bioloģiskie aktīvi</t>
  </si>
  <si>
    <t>6000</t>
  </si>
  <si>
    <t>6200</t>
  </si>
  <si>
    <t>Pensijas un sociālie pabalsti naudā</t>
  </si>
  <si>
    <t>6300</t>
  </si>
  <si>
    <t>Sociālie pabalsti natūrā</t>
  </si>
  <si>
    <t>6400</t>
  </si>
  <si>
    <t>Pārējie klasifikācijā neminētie maksājumi iedzīvotājiem natūrā un kompensācijas</t>
  </si>
  <si>
    <t>7000</t>
  </si>
  <si>
    <t>7200</t>
  </si>
  <si>
    <t>Pašvaldību transferti un uzturēšanas izdevumu transferti</t>
  </si>
  <si>
    <t>IZDEVUMI pēc ekonomiskajām kategorijām</t>
  </si>
  <si>
    <t>BF</t>
  </si>
  <si>
    <t>Finansēšana</t>
  </si>
  <si>
    <t>F20010000</t>
  </si>
  <si>
    <t>F22010010</t>
  </si>
  <si>
    <t>Pieprasījuma noguldījumi</t>
  </si>
  <si>
    <t>F40020000</t>
  </si>
  <si>
    <t>F40320010</t>
  </si>
  <si>
    <t>Saņemtie ilgtermiņa aizņēmumi</t>
  </si>
  <si>
    <t>F40320020</t>
  </si>
  <si>
    <t>Saņemto ilgtermiņa aizņēmumu atmaksa</t>
  </si>
  <si>
    <t>FINANSĒŠANA</t>
  </si>
  <si>
    <t>2.pielikums</t>
  </si>
  <si>
    <t>KONSOLIDĒTA PAMATBUDŽETA PLĀNOTO IZDEVUMU TĀME 2023.GADAM PA IESTĀDĒM UN STRUKTŪRVIENĪBĀM (pēc funkcionālajām kategorijām)</t>
  </si>
  <si>
    <t>Vf2</t>
  </si>
  <si>
    <t>Vf6</t>
  </si>
  <si>
    <t>Iestādes/struktūrvienības</t>
  </si>
  <si>
    <t>1000 - atlīdzība</t>
  </si>
  <si>
    <t>2000 - preces un pakalpojumi</t>
  </si>
  <si>
    <t>3000 - subsīdijas, dotācijas</t>
  </si>
  <si>
    <t>4000 - procentu izdevumi</t>
  </si>
  <si>
    <t>5000 - pamatkapitāla veidošana</t>
  </si>
  <si>
    <t>6000 - sociāla rakstura maksājumi un kompensācijas</t>
  </si>
  <si>
    <t>7000 - transferti</t>
  </si>
  <si>
    <t>01.110</t>
  </si>
  <si>
    <t>Pašvaldības administrācija un pagastu pārvalžu administrācijas</t>
  </si>
  <si>
    <t>01</t>
  </si>
  <si>
    <t>02.01</t>
  </si>
  <si>
    <t>Ances pagasta pārvalde</t>
  </si>
  <si>
    <t>03.01</t>
  </si>
  <si>
    <t>Piltenes pilsētas, pagasta pārvalde</t>
  </si>
  <si>
    <t>04.01</t>
  </si>
  <si>
    <t>Popes pagasta pārvalde</t>
  </si>
  <si>
    <t>05.01</t>
  </si>
  <si>
    <t>Puzes pagasta  pārvalde</t>
  </si>
  <si>
    <t>06.01</t>
  </si>
  <si>
    <t>Jūrkalnes pagasta pārvalde</t>
  </si>
  <si>
    <t>07.01</t>
  </si>
  <si>
    <t>Tārgales pagasta pārvalde</t>
  </si>
  <si>
    <t>08.01</t>
  </si>
  <si>
    <t>Ugāles pagasta pārvalde</t>
  </si>
  <si>
    <t>09.01</t>
  </si>
  <si>
    <t>Usmas pagasta pārvalde</t>
  </si>
  <si>
    <t>10.01</t>
  </si>
  <si>
    <t>Užavas pagasta pārvalde</t>
  </si>
  <si>
    <t>11.01</t>
  </si>
  <si>
    <t>Vārves pagasta pārvalde</t>
  </si>
  <si>
    <t>12.01</t>
  </si>
  <si>
    <t>Zlēku pagasta pārvalde</t>
  </si>
  <si>
    <t>13.01</t>
  </si>
  <si>
    <t>Ziru pagasta pārvalde</t>
  </si>
  <si>
    <t>01.600</t>
  </si>
  <si>
    <t>Nesadalītā rezerve un rezerves konkrētiem mērķiem</t>
  </si>
  <si>
    <t>01.721</t>
  </si>
  <si>
    <t>Valsts kases procentu un apkalpošanas maksa</t>
  </si>
  <si>
    <t>01.000 Vispārējie valdības dienesti</t>
  </si>
  <si>
    <t>04.210</t>
  </si>
  <si>
    <t>Rezerves Nī darījumiem</t>
  </si>
  <si>
    <t>04.240</t>
  </si>
  <si>
    <t>Ūdenstilpņu, to teritoriju uzturēšana, aizsardzība</t>
  </si>
  <si>
    <t>04.510</t>
  </si>
  <si>
    <t xml:space="preserve">Ceļu uzturēšana </t>
  </si>
  <si>
    <t>04.740</t>
  </si>
  <si>
    <t>Projekti</t>
  </si>
  <si>
    <t>04.900</t>
  </si>
  <si>
    <t>NVA projekts</t>
  </si>
  <si>
    <t>04.000 Ekonomiskā darbība</t>
  </si>
  <si>
    <t>05.600</t>
  </si>
  <si>
    <t>Vides aizsardzība (DRN)</t>
  </si>
  <si>
    <t>05.000 Vides aizsardzība</t>
  </si>
  <si>
    <t>06.601</t>
  </si>
  <si>
    <t>Rezerves konkrētiem mērķiem</t>
  </si>
  <si>
    <t>06.6012</t>
  </si>
  <si>
    <t>Decentralizētā siltumapgāde atsevišķās pašvaldības ēkās</t>
  </si>
  <si>
    <t>06.60131</t>
  </si>
  <si>
    <t>Apsaimniekošana</t>
  </si>
  <si>
    <t>06.60132</t>
  </si>
  <si>
    <t>Īre</t>
  </si>
  <si>
    <t>06.6014</t>
  </si>
  <si>
    <t>Pašvaldības nedzīvojamā fonda uzturēšana</t>
  </si>
  <si>
    <t>06.602</t>
  </si>
  <si>
    <t>Teritorijas labiekārtošana</t>
  </si>
  <si>
    <t>06.000 Teritoriju un mājokļu apsaimniekošana</t>
  </si>
  <si>
    <t>08.100</t>
  </si>
  <si>
    <t>Atpūtas un sporta pasākumi</t>
  </si>
  <si>
    <t>Ances muiža</t>
  </si>
  <si>
    <t>Piltenes sporta stadions</t>
  </si>
  <si>
    <t>Popes sporta angārs</t>
  </si>
  <si>
    <t>05.02</t>
  </si>
  <si>
    <t>Puzes jauniešu centrs "Avots"</t>
  </si>
  <si>
    <t>Ventavas sabiedriskais centrs</t>
  </si>
  <si>
    <t>11.042</t>
  </si>
  <si>
    <t>Bērnu rotaļu un attīst.centrs "Tīne"</t>
  </si>
  <si>
    <t>11.043</t>
  </si>
  <si>
    <t>Jauniešu centrs "Ligzda"</t>
  </si>
  <si>
    <t>Zlēku sociāli sabiedriskais centrs</t>
  </si>
  <si>
    <t>15.01</t>
  </si>
  <si>
    <t>Izglītības pārvalde - jauniešu lietas</t>
  </si>
  <si>
    <t>08.210</t>
  </si>
  <si>
    <t>Bibliotēkas</t>
  </si>
  <si>
    <t>02.05</t>
  </si>
  <si>
    <t>Ances bibliotēka</t>
  </si>
  <si>
    <t>03.05</t>
  </si>
  <si>
    <t>Piltenes bibliotēka</t>
  </si>
  <si>
    <t>04.05</t>
  </si>
  <si>
    <t>Popes bibliotēka</t>
  </si>
  <si>
    <t>05.05</t>
  </si>
  <si>
    <t>Puzes bibliotēka</t>
  </si>
  <si>
    <t>06.05</t>
  </si>
  <si>
    <t>Jūrkalnes bibliotēka</t>
  </si>
  <si>
    <t>07.05</t>
  </si>
  <si>
    <t>Tārgales bibliotēka</t>
  </si>
  <si>
    <t>08.05</t>
  </si>
  <si>
    <t>Ugāles bibliotēka</t>
  </si>
  <si>
    <t>09.05</t>
  </si>
  <si>
    <t>Usmas bibliotēka</t>
  </si>
  <si>
    <t>10.05</t>
  </si>
  <si>
    <t>Užavas bibliotēka</t>
  </si>
  <si>
    <t>11.051</t>
  </si>
  <si>
    <t>Vārves bibliotēka</t>
  </si>
  <si>
    <t>11.052</t>
  </si>
  <si>
    <t>Zūru bibliotēka</t>
  </si>
  <si>
    <t>12.05</t>
  </si>
  <si>
    <t>Zlēku bibliotēka</t>
  </si>
  <si>
    <t>13.05</t>
  </si>
  <si>
    <t>Ziru bibliotēka</t>
  </si>
  <si>
    <t>08.220</t>
  </si>
  <si>
    <t>Novadpētniecības ekspozīcijas</t>
  </si>
  <si>
    <t>03.042</t>
  </si>
  <si>
    <t>Piltenes novadpētniecības ekspozīcija</t>
  </si>
  <si>
    <t>Jūrkalnes novadpētniecības ekspozīcija</t>
  </si>
  <si>
    <t>11.044</t>
  </si>
  <si>
    <t>Zūru novadpētniecības ekspozīcija</t>
  </si>
  <si>
    <t>08.230</t>
  </si>
  <si>
    <t>Kultūras centri, nami, klubi</t>
  </si>
  <si>
    <t>Ventspils novada kultūras nodaļa</t>
  </si>
  <si>
    <t>02.04</t>
  </si>
  <si>
    <t>Ances kultūras nams</t>
  </si>
  <si>
    <t>03.041</t>
  </si>
  <si>
    <t>Piltenes kultūras nams</t>
  </si>
  <si>
    <t>04.04</t>
  </si>
  <si>
    <t>Popes kultūras nams</t>
  </si>
  <si>
    <t>05.04</t>
  </si>
  <si>
    <t>Puzes kultūras nams</t>
  </si>
  <si>
    <t>06.04</t>
  </si>
  <si>
    <t>Jūrkalnes tautas nams</t>
  </si>
  <si>
    <t>07.04</t>
  </si>
  <si>
    <t>Tārgales kultūras nodaļa</t>
  </si>
  <si>
    <t>08.04</t>
  </si>
  <si>
    <t>Ugāles kultūras nams</t>
  </si>
  <si>
    <t>09.04</t>
  </si>
  <si>
    <t>Usmas tautas nams</t>
  </si>
  <si>
    <t>10.04</t>
  </si>
  <si>
    <t>Užavas tautas nams</t>
  </si>
  <si>
    <t>11.041</t>
  </si>
  <si>
    <t>Vārves kultūras nams</t>
  </si>
  <si>
    <t>12.04</t>
  </si>
  <si>
    <t>Zlēku kultūras nams</t>
  </si>
  <si>
    <t>13.04</t>
  </si>
  <si>
    <t>Ziru tautas nams</t>
  </si>
  <si>
    <t>08.330</t>
  </si>
  <si>
    <t>Izdevniecībai</t>
  </si>
  <si>
    <t>Informatīvais laikraksts -Ventspils novadnieks</t>
  </si>
  <si>
    <t>08.000 Atpūta, kultūra un reliģija</t>
  </si>
  <si>
    <t>09.100</t>
  </si>
  <si>
    <t xml:space="preserve">Pirmsskolas izglītība </t>
  </si>
  <si>
    <t>03.03</t>
  </si>
  <si>
    <t>Piltenes PII "Taurenītis"</t>
  </si>
  <si>
    <t>04.03</t>
  </si>
  <si>
    <t>Popes PII "Zemenīte"</t>
  </si>
  <si>
    <t>08.03</t>
  </si>
  <si>
    <t>Ugāles PII "Lācītis"</t>
  </si>
  <si>
    <t>11.03</t>
  </si>
  <si>
    <t>Vārves PII "Zīļuks"</t>
  </si>
  <si>
    <t>12.03</t>
  </si>
  <si>
    <t>Zlēku PII "Rūķītis"</t>
  </si>
  <si>
    <t>09.219</t>
  </si>
  <si>
    <t>Vispārējās izglītības mācību iestādes</t>
  </si>
  <si>
    <t>02.02</t>
  </si>
  <si>
    <t>Ances pamatskola</t>
  </si>
  <si>
    <t>03.02</t>
  </si>
  <si>
    <t xml:space="preserve">Piltenes pamatskola </t>
  </si>
  <si>
    <t>04.02</t>
  </si>
  <si>
    <t>Popes pamatskola</t>
  </si>
  <si>
    <t>Puzes pamatskola</t>
  </si>
  <si>
    <t>07.02</t>
  </si>
  <si>
    <t>Tārgales pamatskola</t>
  </si>
  <si>
    <t>08.02</t>
  </si>
  <si>
    <t>Ugāles vidusskola</t>
  </si>
  <si>
    <t>10.02</t>
  </si>
  <si>
    <t>Užavas pamatskola</t>
  </si>
  <si>
    <t>11.02</t>
  </si>
  <si>
    <t>Zūru pamatskola</t>
  </si>
  <si>
    <t>Izglītības pārvalde</t>
  </si>
  <si>
    <t>09.510</t>
  </si>
  <si>
    <t>Interešu un profesionālās ievirzes izglītība</t>
  </si>
  <si>
    <t>03.06</t>
  </si>
  <si>
    <t>Piltenes Mūzikas skolas</t>
  </si>
  <si>
    <t>08.06</t>
  </si>
  <si>
    <t>Ugāles Mūzikas un mākslas skola</t>
  </si>
  <si>
    <t>15.03</t>
  </si>
  <si>
    <t>Bērnu un jaunatnes sporta skola</t>
  </si>
  <si>
    <t>09.600</t>
  </si>
  <si>
    <t>Skolēnu pārvadājumi</t>
  </si>
  <si>
    <t>09.810</t>
  </si>
  <si>
    <t>Pārējā izglītības vadība</t>
  </si>
  <si>
    <t>09.811</t>
  </si>
  <si>
    <t>Atbalsts izglītojamo individuālo kompetenču attīstībai</t>
  </si>
  <si>
    <t>09.000 Izglītība</t>
  </si>
  <si>
    <t>10.400</t>
  </si>
  <si>
    <t>Atbalsts ģimenēm ar bērniem,bāriņtiesa</t>
  </si>
  <si>
    <t>18</t>
  </si>
  <si>
    <t>Bāriņtiesa</t>
  </si>
  <si>
    <t>10.700</t>
  </si>
  <si>
    <t>Pārējais citur neklasificēts atbalsts sociāli atstumtām personām</t>
  </si>
  <si>
    <t>10.910</t>
  </si>
  <si>
    <t>Pārējās citur neklasificētās sociālās aizsardzības pārraudzība</t>
  </si>
  <si>
    <t>14</t>
  </si>
  <si>
    <t>Sociālais dienests</t>
  </si>
  <si>
    <t>10.000 Sociālā aizsardzība</t>
  </si>
  <si>
    <t>3.pielikums</t>
  </si>
  <si>
    <t>KONSOLIDĒTA ZIEDOJUMU BUDŽETA PLĀNOTO IEŅĒMUMU UN IZDEVUMU TĀME 2023.GADAM</t>
  </si>
  <si>
    <t>5.pielikums</t>
  </si>
  <si>
    <t>Ventspils novada pašvaldības pašvaldības galvojumi 2023.gadā un turpmākajos gados</t>
  </si>
  <si>
    <t>Nr.p.k.</t>
  </si>
  <si>
    <t>Galvojuma saņēmējs</t>
  </si>
  <si>
    <t>Mērķis</t>
  </si>
  <si>
    <t>Maksājuma veids</t>
  </si>
  <si>
    <t xml:space="preserve">Galvojuma līguma
summa </t>
  </si>
  <si>
    <t>Galvojuma atmaksātā daļa</t>
  </si>
  <si>
    <t>Galvojuma neatmaksātā daļa</t>
  </si>
  <si>
    <t>Saistību apmērs</t>
  </si>
  <si>
    <t>2023</t>
  </si>
  <si>
    <t>2024</t>
  </si>
  <si>
    <t>2025</t>
  </si>
  <si>
    <t>2026</t>
  </si>
  <si>
    <t>2027</t>
  </si>
  <si>
    <t>2028</t>
  </si>
  <si>
    <t>2029</t>
  </si>
  <si>
    <t>2030.gadā un turpmāk</t>
  </si>
  <si>
    <t>16 (8:15)</t>
  </si>
  <si>
    <t>SIA "VNK serviss"</t>
  </si>
  <si>
    <t>Ūdenssaimniecības attīstība 14 Kurzemes reģiona pašvaldībās - Ugāle</t>
  </si>
  <si>
    <t>Pamatsumma</t>
  </si>
  <si>
    <t>Procentu maksa</t>
  </si>
  <si>
    <t>Ugāles centralizētās siltumapgādes sistēmas attīstība - jauna siltumavota būvniecība</t>
  </si>
  <si>
    <t>Ugāles centraliz. siltumapgādes sist attīstība - siltumtrašu rekonstrukcija un jaunu trašu izbūve</t>
  </si>
  <si>
    <t>Ūdenssaimn. pakalpojumu attīst. Ugālē, 2. kārta</t>
  </si>
  <si>
    <t xml:space="preserve">Puzes katlumājas rekonstrukcija Puzes pagastā  </t>
  </si>
  <si>
    <t>Siltumapgādes sistēmas izbūve Užavas pagastā</t>
  </si>
  <si>
    <t>Ventavas katlu mājas rekonstrukcija Vārves pagastā</t>
  </si>
  <si>
    <t>SIA " VNK serviss"</t>
  </si>
  <si>
    <t>Usmas pagasta katlu mājas efektivitātes paaugstināšana</t>
  </si>
  <si>
    <t>Ārējās ūdensapgādes pārbūve Vārvē Vārves pag.</t>
  </si>
  <si>
    <t>Ārējās ūdensapgādes pārbūve Ventavā Vārves pag.</t>
  </si>
  <si>
    <t xml:space="preserve">SIA" VNK serviss" </t>
  </si>
  <si>
    <t>Jūrkalnes pagasta katlu mājas efektivitātes paaugstināšana</t>
  </si>
  <si>
    <t>KF projekts "Siltumavota efektivitātes paaugstināšana Ventspils novada Tārgales pagastā"</t>
  </si>
  <si>
    <t>133565</t>
  </si>
  <si>
    <t>KOPĀ:</t>
  </si>
  <si>
    <t>4.pielikums</t>
  </si>
  <si>
    <t>Ventspils novada pašvaldības pašvaldības aizņēmumi 2023.gadā un turpmākajos gados</t>
  </si>
  <si>
    <t>Aizdevējs</t>
  </si>
  <si>
    <t>Aizņēmuma līguma
summa</t>
  </si>
  <si>
    <t>Aizņēmuma atmaksātā daļa</t>
  </si>
  <si>
    <t>Aizņēmuma neatmaksātā daļa</t>
  </si>
  <si>
    <t>15 (7:14)</t>
  </si>
  <si>
    <t>Valsts kase</t>
  </si>
  <si>
    <t>ELFLA projekts "Pašvaldības autoceļa Lejiņas _Jūrmala seguma posmā no 0.26 līdz 1.26. km rekonstrukcija"</t>
  </si>
  <si>
    <t>ELFLA projekts "Pašvaldības autoceļa Lejiņas _Jūrmala otrā posma rekonstrukcija"</t>
  </si>
  <si>
    <t>Ceļa Nr.33 - Ventspils/Liepājas šoseja - Pienotava rekonstrukcija Užavas pagastā</t>
  </si>
  <si>
    <t>Pašvaldības ceļa Vecā muiža-Sleņģi rekonstr. un autostāvlauk. Izbūve</t>
  </si>
  <si>
    <t>Ūdensapgādes un kanalizācijas tīklu rekonstrukcija un izbūve Jūrkalnes ciemā, 2. būves kārta</t>
  </si>
  <si>
    <t>Ūdenssaimniecības attīstība Ventspils nov. Jūrkalnes ciemā</t>
  </si>
  <si>
    <t>Prioritārā investīciju projekta " Ielu apgaism. izbūve privātmāju dzīv. masīvā Ugāles ciemā</t>
  </si>
  <si>
    <t xml:space="preserve">Pašvaldības autonomo funkciju veikšanai nepieciešamā transporta iegāde </t>
  </si>
  <si>
    <t>Ugāles pag. pirmskolas izglītības iest. "Lācītis" telpu kosmētiskais rem</t>
  </si>
  <si>
    <t xml:space="preserve">Prioritārā investīciju projekta "Siltumtrases pārbūve no katlu mājas līdz garāžām Blāzmas c. Puzes pagastā </t>
  </si>
  <si>
    <t>Prioritārā investīciju projekta "Ances kultūras nama rekonstrukcija un ventilācijas sistēmas izbūve nekustamā īpašumā AUSMAS Ances pagastā</t>
  </si>
  <si>
    <t xml:space="preserve">Prioritārā investīciju projekta "Gājēju ietves, stāvlaukuma un apgriešanas laukuma izbūve pie pašvaldības autoceļa Bērnudārzs Ugāles pagastā </t>
  </si>
  <si>
    <t xml:space="preserve">Pašvaldības katlu māju energoefekt. uzlabošana granulu apkures katlu un to aprīkojuma iekārtu, esošo apkures katlu aprīkošana ar granulu degļiem, automātiku un granulu tvertnēm izgatavošana, piegāde un uzstādīšana </t>
  </si>
  <si>
    <t>Ventavas ciema ceļu rekonstrukcija, elektriskā apgaismojuma jaunbūve Vārves pagastā (2. būves kārta)</t>
  </si>
  <si>
    <t>Tārgales pamatskolas aktu zāles pārbūve Tārgales pagastā</t>
  </si>
  <si>
    <t>Elektroapgaismojuma tīklu izbūve Ventspils novada Puzes pagastā</t>
  </si>
  <si>
    <t>Piltenes vidusskolas ēdināšanas bloka un ar to saistīto inženierkomunikāciju atjaunošana Lielā iela 13, Piltenē</t>
  </si>
  <si>
    <t xml:space="preserve">Ugāles vidusskolas virtuves, palīgtelpu un izženierkomunikāciju pārbūve Skolas ielā 5a Ugāles pagastā </t>
  </si>
  <si>
    <t xml:space="preserve">Pašvaldības autoceļa A-30 "Jaundobēji - Rinda pārbūve Ances pagastā </t>
  </si>
  <si>
    <t>Pašvaldības autoceļa Ug-32 "Katlu māja" pārbūve Ugāles ciemā</t>
  </si>
  <si>
    <t xml:space="preserve">Ugāles vidusskolas sporta zāles - manēžas pārbūve </t>
  </si>
  <si>
    <t>Pašvaldības autonomo funkciju veikšanai nepieciešamā transporta iegāde</t>
  </si>
  <si>
    <t>Tārgales pamatskolas sporta laukuma jaunbūve 1. un 2. būves kārta</t>
  </si>
  <si>
    <t>Pašvaldības autoceļu pārbūve Piltenes pagastā Ventspils novadā</t>
  </si>
  <si>
    <t>Puzes pamatskolas ēdināšanas bloka un ar to saistīto inženierkomunikāciju atjaunošana nek, īpaš. Puzes pamatskola</t>
  </si>
  <si>
    <t>Projekta "Vārves pagasta Zūru stadiona jaunbūve Ventavas ciemā"</t>
  </si>
  <si>
    <t>Kosmētiskā remonta veikšana PII "Zemenīte" Popes ciemā</t>
  </si>
  <si>
    <t>Tārgales pamatskolas virtuves bloka kosmētiskais remonts Tārgales ciemā</t>
  </si>
  <si>
    <t>Kosmētiskā remonta PII "Lācītis" Ugāles pagastā veikšana</t>
  </si>
  <si>
    <t>Piltenes vidusskolas sporta infrastruktūras uzlabošana, Piltenea stadiona pārbūve, 1. un 2. būves kārta</t>
  </si>
  <si>
    <t xml:space="preserve">Užavas pamatskolas telpu kosmētiskais remonts </t>
  </si>
  <si>
    <t>Kosmētiskais remonts pirmsskolas izglītības iestādē "Zīļuks" Ventavā, Vārves pagasts</t>
  </si>
  <si>
    <t>Popes muižas jumta seguma atjaunošana un vienkāršotas renovācijas kartes izstrādāšana objektā Popes pamatskola</t>
  </si>
  <si>
    <t>Prioritārā projekta Lībiešu zvejnieku sēta labiekārtošana Tārgales pagastā 1. būves kārta</t>
  </si>
  <si>
    <t>Pirmsskolas izglītības iestādes telpu pārbūve un piebūves jaunbūve Tārgales p/skolas ēkā</t>
  </si>
  <si>
    <t>projekts-"Paaudžu tikšanās vietas izveidošana Tārgalē"</t>
  </si>
  <si>
    <t xml:space="preserve">Pašvaldības autoceļu pārbūve Popes pagastā      </t>
  </si>
  <si>
    <t xml:space="preserve">Pašvaldības autoceļu Ug-56 "Ēnas-Sedliņi" pārbūve Ugāles pagastā </t>
  </si>
  <si>
    <t xml:space="preserve">Pašvaldības autoceļa Us-01 "Stacija-Stikli"  pārbūve Usmas pagastā </t>
  </si>
  <si>
    <t>Pašvaldības autoceļu pārbūve Zlēku pagastā</t>
  </si>
  <si>
    <t>Gājēju ietves MAIJA IELĀ pārbūve Piltenē, Ventspils novadā</t>
  </si>
  <si>
    <t>Projekts uzņēmējdarbības attīstībai nepieciešamās infrastruktūras attīstība Vārves pagastā</t>
  </si>
  <si>
    <t>Pašvaldības autoceļu pārbūve Ziru pagastā, Ventspils novadā</t>
  </si>
  <si>
    <t>Pašvaldības autoceļu pārbūve Puzes pagastā, Ventspils novadā</t>
  </si>
  <si>
    <t>Pašvaldības autoceļa T-3 "Laimiņas Kamārce"pārbūve Tārgales pagastā, Ventspils novadā</t>
  </si>
  <si>
    <t>Pašvaldības autoceļa Uz-30 "Alekši - Silkrogs"pārbūve Užavas pagastā, Ventspils novadā</t>
  </si>
  <si>
    <t>Projekts Pašvaldības autoceļa Va-7 "Pasiekstes ceļš"pārbūve Vārves pagastā</t>
  </si>
  <si>
    <t>Projekts Kvalitatīvas pieejamības nodrošināšana un kultūras mantojuma saglabāšana pašv. īpašumā "Ances muiža"</t>
  </si>
  <si>
    <t>Projekts "Livōd kalamie kōrand" -Lībiešu zvejnieku sēta</t>
  </si>
  <si>
    <t>Projekts Pulcēšanas vietas izveide Ugāles ciemā</t>
  </si>
  <si>
    <t>Pašvaldības autonomo funkciju veikšanai nepieciešamais transports</t>
  </si>
  <si>
    <t>Projekts "Gājēju ietves Arāju dziļurbums-tirgus" pārbūve Ugāles ciemā</t>
  </si>
  <si>
    <t>Nekustamā īpašuma Kuldīgas iela 3, Ventspilī iegāde</t>
  </si>
  <si>
    <t>ELFA projekts Popes pagasta Brīvdabas estrādes pārbūve</t>
  </si>
  <si>
    <t xml:space="preserve">Elektroapgaismojuma tīklu pārbūve Ventspils novada Puzes pagasta Stiklu ciemā </t>
  </si>
  <si>
    <t>Projekts Gājēju tilta izbūve pār Užavas upi</t>
  </si>
  <si>
    <t xml:space="preserve">Projekts Energoefektivitātes paaugstināšana Ventspils novada Zūru pamatskolā </t>
  </si>
  <si>
    <t>Maija iela 14 iekšpagalma labiekārtošana Piltenē</t>
  </si>
  <si>
    <t xml:space="preserve">Piltenes vidusskolas telpu kosmētiskais remonts </t>
  </si>
  <si>
    <t>Zūru pamatskolas telpu kosmētiskais remonts</t>
  </si>
  <si>
    <t>Investīciju projektu īstenošanai (saistību pārjaunojums)</t>
  </si>
  <si>
    <t>Projekta "Usmas katlu mājas "Auseklīši"šķeldas kurināmā apkures katla un katla tehnoloģisko iekārtu uzstādīšana,montāža un iestatīšana"</t>
  </si>
  <si>
    <t>Elektroapgaismojuma tīklu izbūve Kamārces ceļam Tārgales ciemā,Popes ciema centra ceļiem</t>
  </si>
  <si>
    <t>Projekta " Popes muižas apbūve" muižas pārvaldnieka mājas telpu un palīgēkas ugunsgrēku seku likvidēšana un konservācija"</t>
  </si>
  <si>
    <t>Projekta "Ugāles vidusskolas sporta zāles- manēžas pārbūve Ugāles pagastā"</t>
  </si>
  <si>
    <t xml:space="preserve">Latvijas-Lietuvas pārrobežu sadarbības programmas projekta (Nr.LLI-303) "Dzīve tīrākā vidē- labākai nākotnei!" </t>
  </si>
  <si>
    <t>EJZF projekta(Nr.17-08-FL04-F043.0202-000001)" Ventas krasta labiekārtojums Vārves ciemā,Vārves pagastā" īstenošana</t>
  </si>
  <si>
    <t xml:space="preserve">Projekts " Kanalizācijas tīklu pārbūve posmā no Popes pamatskolas līdz kanalizācijas sūkņu stacijai nekustamā īpašumā "Smēdes" Popes pag. </t>
  </si>
  <si>
    <t xml:space="preserve">ERAF projekta(Nr.5.5.1.0/17/I/003) "Ziemeļkurzemes kultūrvēsturiskā un dabas mantojuma saglabāšana, eksponēšana un tūrisma piedāvājuma attīstība"(Ventiņu-lībiešu gājēju un velosipēdu celiņa izbūve posmā no 6.996km līdz 7.356km Tārgales pagastā) </t>
  </si>
  <si>
    <t>ERAF projekta(Nr.5.5.1.0/17/I/003) "Ziemeļkurzemes kultūrvēsturiskā un dabas mantojuma saglabāšana, eksponēšana un tūrisma piedāvājuma attīstība"(Jūrkalnes dabas un atpūtas parka izveide un pilnveidošana)</t>
  </si>
  <si>
    <t>ELFLA projekta(Nr.19-08-A00702-000006) "Pašvaldības autoceļa T-1 " Krievlauki-Ezernieki"  pārbūve Tārgales pag.</t>
  </si>
  <si>
    <t>ELFLA projekta(Nr.19-08-A00702-000007) "Pašvaldības autoceļu pārbūve Vārves pag.</t>
  </si>
  <si>
    <t>ELFLA projekta(Nr.19-08-A00702-000008) "Pašvaldības autoceļa Uz-16 "Rukši-Lielais tilts" pārbūve Užavas pag.</t>
  </si>
  <si>
    <t>ERAF projekta(Nr.9.3.1.1/19/I/002)" Sabiedrībā balstītu sociālo pakalpojumu infrastruktūras izveide Ugāles pagastā"</t>
  </si>
  <si>
    <t>ELFLA projekts (Nr.19-08-AL17-A019.2203-000003)" Teritorijas labiekārtošana pakalpojumu pieejamības uzlabošanai Zlēku ciemā"</t>
  </si>
  <si>
    <t>ELFLA projekts (Nr.19-08-AL17-A019.2203-00005)" Sporta laukuma labiekārtošana Ances pagastā"</t>
  </si>
  <si>
    <t>ERAF projekts (Nr.5.5.1.0/17/I/003)" Ziemeļkurzemes kultūrvēsturiskā mantojuma saglabāšana,eksponēšana un tūrisma piedāvājuma attīstība" (gājēju tilta pār Irbes upi atjaunošana)īstenošanai</t>
  </si>
  <si>
    <t xml:space="preserve">ELFLA projekts Nr.20-08-AL17-A019.2203-000006 " Dokupes ciema labiekārtošana" īstenošanai </t>
  </si>
  <si>
    <t xml:space="preserve">ELFLA projekts Nr.20-08-AL17-A019.2203-00008" Brīvdabas sporta aktivitāšu laukuma izveide Ziru pagasta iedzīvotājiem" īstenošanai </t>
  </si>
  <si>
    <t xml:space="preserve">ELFLA projekta Nr.20-08-AL17-A019.2203-000009" Zūras - bērniem un jauniešiem" īstenošanai </t>
  </si>
  <si>
    <t>Projekta " Pašvaldības autoceļa P-03" Gārzde-Ūdrandes darbnīca" no 4.28 līdz 5.85 (1.57 km) brauktuves virsmas atjaunošana,Piltenes pagasta,Ventspils novadā" īstenošanai</t>
  </si>
  <si>
    <t>Projekta " Pašvaldības autoceļa P-04 " Gaiļkalnu kapi-Vecmuižciems" no 3.01 līdz 3.46 (0.45 km) un pašvaldības autoceļa P-06" Vējdzirnavas-lielferma" no 0.00 līdz 0.25 (0.25 km) brauktuves virsmas atjaunošana Piltenes pagastā,Ventspils novadā" īstenošanai</t>
  </si>
  <si>
    <t>Projekta" Piltenes pilsētas Ganību ielas brauktuves virsmas atjaunošana 1.077 km kopgarumā,un pašvaldības autoceļa  T-07 " Laukceltnieks - Spīdolas" posma no 0.00 lĪdz 0.17 brauktuves virsmas atjaunošana 0.17 km garumā Ventspils novadā" īstenošanai</t>
  </si>
  <si>
    <t>Projekta " Teritorijas labiekārtojums Rožu ielā 2 un Rožu ielā 4 Piltenē,Ventspils novadā" īstenošanai</t>
  </si>
  <si>
    <t>Projekta " Jumta seguma nomaiņa Piltenes pamatskolā Ventspils novadā" īstenošanai</t>
  </si>
  <si>
    <t>Projekta" Pašvaldības autoceļa A-01" Ance -Lazdaines" posma no 1.32 līdz 2.52  km brauktuves virsmas atjaunošana Ances pagastā,Ventspils novadā" īstenošanai</t>
  </si>
  <si>
    <t>EJZF projekta Nr.21-08-FL04-F043.0205-00002" Pašvaldības autoceļu pārbūve Užavas pagastā" īstenošanai</t>
  </si>
  <si>
    <t>Projekta" Pašvaldības autoceļa Zl-29" Vilnīši" no 0.00 līdz 0.70 km brauktuves seguma pārbūve Zlēku pagastā,Ventspils novadā" īstenošanai</t>
  </si>
  <si>
    <t>Projekta" Pašvaldības autoceļa Va-45" Skolas iela" brauktuves virsmas atjaunošana un Va-80" Skolas ēdnīcas ceļš" brauktuves pagarināšana Ventavā", Vārves pagastā,Ventspils novadā" īstenošanai</t>
  </si>
  <si>
    <t>Projekta " Pašvaldības autoceļa Uz-30" Alekši-Silakrogs" posma no 0.87 līodz 3.97 km brauktuves virsmas atjaunošana Užavas pagastā,Ventspils novadā " īstenošanai</t>
  </si>
  <si>
    <t>EJZF projekts Nr.21-08-FL04-F043.0205-00001" Pašvaldības autoceļa pārbūve un sanitārā mezgla uzstādīšana Jūrkalnes pagastā" īstenošanai</t>
  </si>
  <si>
    <t>Prioritārā investīciju projekta" Ugāles pagasta tautas nama" GAISMA" pārbūve" īstenošanai A2/1/22/82 P-36/2022</t>
  </si>
  <si>
    <t>Projekta " Piltenes pilsētas Peldu ielas posma pārbūve" īstenošanai A2/1/22/283 P-194/2022</t>
  </si>
  <si>
    <t>2022.gada prioritārā investīciju projekta " Piltenes pamatskolas ēku un būvju kompleksa pārbūve" īstenošanai</t>
  </si>
  <si>
    <t>ELFLA projekta Nr.22-08-AL17-A019.2203-000008 " TAK- UGĀLE-pastaigu takas labiekaētošana" īstenošanai</t>
  </si>
  <si>
    <t>ELFLA projekta Nr.22-08-al17-a019.2203-000009" Universāli pielietojamas velotrases ierīkošana Ugālē" īstenošanai</t>
  </si>
  <si>
    <t xml:space="preserve">Projekta " Piltenes pilsētas Lauku ielas un Zemnieku ielas pārbūve Ventspils novadā" investīciju īstenošanai </t>
  </si>
  <si>
    <t>ELFLA projekta Nr.22-08-AL17-019.2203-000007" Universāli pielietojamās velotrases ierīkošana Tārgalē" īstenošanai</t>
  </si>
  <si>
    <t>Tārgales pamatskolas WC telpu remonts II un III stāvos un Zūru pamatskolas II stāva gaiteņa remonts, Ventspils novadā</t>
  </si>
  <si>
    <t>Plāns</t>
  </si>
  <si>
    <t>Pašvaldības nekustamā īpašuma "Krasti" pielāgošana pašvaldības pakalpojuma sniegšanai, tās autonomo funkciju izpildei; jumta seguma un cokola atjaunošana, Jūrkalnes pagastā, Ventspils novadā</t>
  </si>
  <si>
    <t>Ugāles vidusskolas aktu zāles pārbūve, Ugāles pagastā, Ventspils novadā</t>
  </si>
  <si>
    <t>"Mežrūpnieki" teritorijas labiekārtošana, Ugālē, Ugāles pagastā, Ventspils novadā</t>
  </si>
  <si>
    <t>Gājēju ietves pārbūve un apgaismojuma ierīkošana gar valsts vietējo autoceļu V1355 (Skolas iela) un pašvaldības ceļu Po-31 “Baznīca – Smēdes”, Popes pagasta centrā, Ventspils novadā</t>
  </si>
  <si>
    <t>Pašvaldības autoceļa T-21 "Reiņi-Tuči" atjaunošana, tilta aizstāšana ar caurteku, Tārgales pagastā, Ventspils novadā</t>
  </si>
  <si>
    <t>Pašvaldības autoceļa Va - 4 “Cirpstenes ceļš” pārbūve, Vārves pagastā, Ventspils novadā</t>
  </si>
  <si>
    <t>Ances muižas parka labiekārtošana, Ances pagastā, Ventspils novadā</t>
  </si>
  <si>
    <t>6.pielikums</t>
  </si>
  <si>
    <t>VIDĒJA TERMIŅA CEĻU UN IELU UZTURĒŠANAS FINANSĒŠANAI PAREDZĒTAIS AUTOCEĻU FONDS</t>
  </si>
  <si>
    <t>2023.gads</t>
  </si>
  <si>
    <t>2024.gads</t>
  </si>
  <si>
    <t>2025.gads</t>
  </si>
  <si>
    <t>Pamatlīdzekļi</t>
  </si>
  <si>
    <t>F55010000</t>
  </si>
  <si>
    <t>F55010003</t>
  </si>
  <si>
    <t>Līdzdalība radniecīgo uzņēmumu kapitālā, kas nav akcijas</t>
  </si>
  <si>
    <t>23.02.2023. saistošajiem noteikumiem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</si>
</sst>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Ls &quot;* #,##0.00_-;&quot;-Ls &quot;* #,##0.00_-;_-&quot;Ls &quot;* \-??_-;_-@_-"/>
    <numFmt numFmtId="165" formatCode="0\.0"/>
    <numFmt numFmtId="166" formatCode="#,##0.00000000000000"/>
    <numFmt numFmtId="167" formatCode="#,##0.000000"/>
  </numFmts>
  <fonts count="45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8"/>
      <name val="Tahoma"/>
      <family val="2"/>
      <charset val="186"/>
    </font>
    <font>
      <sz val="10"/>
      <name val="Times New Roman"/>
      <family val="1"/>
      <charset val="186"/>
    </font>
    <font>
      <b/>
      <sz val="8"/>
      <name val="Tahoma"/>
      <family val="2"/>
      <charset val="186"/>
    </font>
    <font>
      <sz val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i/>
      <sz val="8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b/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i/>
      <sz val="8"/>
      <color indexed="8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color rgb="FF242424"/>
      <name val="Calibri"/>
      <family val="2"/>
      <charset val="186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12" applyNumberFormat="0" applyAlignment="0" applyProtection="0"/>
    <xf numFmtId="0" fontId="22" fillId="24" borderId="13" applyNumberFormat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12" applyNumberFormat="0" applyAlignment="0" applyProtection="0"/>
    <xf numFmtId="0" fontId="29" fillId="0" borderId="17" applyNumberFormat="0" applyFill="0" applyAlignment="0" applyProtection="0"/>
    <xf numFmtId="0" fontId="30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8" applyNumberFormat="0" applyAlignment="0" applyProtection="0"/>
    <xf numFmtId="0" fontId="31" fillId="23" borderId="19" applyNumberFormat="0" applyAlignment="0" applyProtection="0"/>
    <xf numFmtId="0" fontId="32" fillId="0" borderId="0"/>
    <xf numFmtId="0" fontId="2" fillId="0" borderId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165" fontId="35" fillId="23" borderId="0" applyBorder="0" applyProtection="0"/>
    <xf numFmtId="0" fontId="36" fillId="0" borderId="0" applyNumberFormat="0" applyFill="0" applyBorder="0" applyAlignment="0" applyProtection="0"/>
    <xf numFmtId="0" fontId="18" fillId="0" borderId="0"/>
    <xf numFmtId="0" fontId="2" fillId="0" borderId="0"/>
  </cellStyleXfs>
  <cellXfs count="134">
    <xf numFmtId="0" fontId="0" fillId="0" borderId="0" xfId="0"/>
    <xf numFmtId="0" fontId="3" fillId="0" borderId="0" xfId="1" applyFont="1"/>
    <xf numFmtId="0" fontId="2" fillId="0" borderId="0" xfId="0" applyFont="1"/>
    <xf numFmtId="0" fontId="4" fillId="0" borderId="0" xfId="1" applyFont="1" applyAlignment="1">
      <alignment wrapText="1"/>
    </xf>
    <xf numFmtId="0" fontId="2" fillId="0" borderId="0" xfId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wrapText="1"/>
    </xf>
    <xf numFmtId="0" fontId="6" fillId="0" borderId="0" xfId="0" applyFont="1"/>
    <xf numFmtId="0" fontId="5" fillId="0" borderId="0" xfId="0" applyFont="1"/>
    <xf numFmtId="0" fontId="7" fillId="0" borderId="0" xfId="1" applyFont="1"/>
    <xf numFmtId="0" fontId="8" fillId="0" borderId="0" xfId="1" applyFont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/>
    </xf>
    <xf numFmtId="3" fontId="9" fillId="4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2" fillId="0" borderId="0" xfId="2"/>
    <xf numFmtId="0" fontId="11" fillId="0" borderId="0" xfId="1" applyFont="1" applyAlignment="1">
      <alignment wrapText="1"/>
    </xf>
    <xf numFmtId="0" fontId="4" fillId="0" borderId="0" xfId="3" applyFont="1" applyProtection="1">
      <protection locked="0"/>
    </xf>
    <xf numFmtId="0" fontId="4" fillId="0" borderId="0" xfId="3" applyFont="1"/>
    <xf numFmtId="0" fontId="12" fillId="0" borderId="0" xfId="3" applyFont="1" applyProtection="1">
      <protection locked="0"/>
    </xf>
    <xf numFmtId="0" fontId="12" fillId="0" borderId="0" xfId="3" applyFont="1"/>
    <xf numFmtId="0" fontId="10" fillId="0" borderId="0" xfId="4" applyFont="1"/>
    <xf numFmtId="0" fontId="2" fillId="0" borderId="0" xfId="2" applyAlignment="1">
      <alignment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horizontal="left" vertical="center" wrapText="1"/>
    </xf>
    <xf numFmtId="49" fontId="15" fillId="3" borderId="1" xfId="2" applyNumberFormat="1" applyFont="1" applyFill="1" applyBorder="1" applyAlignment="1">
      <alignment horizontal="center" vertical="center" wrapText="1"/>
    </xf>
    <xf numFmtId="49" fontId="15" fillId="3" borderId="1" xfId="4" applyNumberFormat="1" applyFont="1" applyFill="1" applyBorder="1" applyAlignment="1">
      <alignment horizontal="center" vertical="center" wrapText="1"/>
    </xf>
    <xf numFmtId="0" fontId="2" fillId="0" borderId="0" xfId="2" applyAlignment="1">
      <alignment horizontal="center"/>
    </xf>
    <xf numFmtId="0" fontId="16" fillId="3" borderId="1" xfId="2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49" fontId="15" fillId="0" borderId="1" xfId="2" applyNumberFormat="1" applyFont="1" applyBorder="1" applyAlignment="1">
      <alignment horizontal="left" vertical="center"/>
    </xf>
    <xf numFmtId="3" fontId="14" fillId="3" borderId="1" xfId="5" applyNumberFormat="1" applyFont="1" applyFill="1" applyBorder="1" applyAlignment="1">
      <alignment horizontal="right" vertical="center"/>
    </xf>
    <xf numFmtId="3" fontId="14" fillId="3" borderId="1" xfId="6" applyNumberFormat="1" applyFont="1" applyFill="1" applyBorder="1" applyAlignment="1">
      <alignment horizontal="right" vertical="center"/>
    </xf>
    <xf numFmtId="3" fontId="15" fillId="0" borderId="1" xfId="2" applyNumberFormat="1" applyFont="1" applyBorder="1" applyAlignment="1">
      <alignment horizontal="right" vertical="center" wrapText="1"/>
    </xf>
    <xf numFmtId="3" fontId="14" fillId="3" borderId="1" xfId="2" applyNumberFormat="1" applyFont="1" applyFill="1" applyBorder="1" applyAlignment="1">
      <alignment vertical="center"/>
    </xf>
    <xf numFmtId="49" fontId="15" fillId="3" borderId="1" xfId="2" applyNumberFormat="1" applyFont="1" applyFill="1" applyBorder="1" applyAlignment="1">
      <alignment horizontal="left" vertical="center" wrapText="1"/>
    </xf>
    <xf numFmtId="49" fontId="15" fillId="3" borderId="1" xfId="2" applyNumberFormat="1" applyFont="1" applyFill="1" applyBorder="1" applyAlignment="1">
      <alignment horizontal="right" vertical="center" wrapText="1"/>
    </xf>
    <xf numFmtId="0" fontId="2" fillId="3" borderId="1" xfId="2" applyFill="1" applyBorder="1" applyAlignment="1">
      <alignment vertical="center"/>
    </xf>
    <xf numFmtId="0" fontId="2" fillId="3" borderId="1" xfId="2" applyFill="1" applyBorder="1" applyAlignment="1">
      <alignment horizontal="left" vertical="center"/>
    </xf>
    <xf numFmtId="0" fontId="2" fillId="3" borderId="1" xfId="2" applyFill="1" applyBorder="1" applyAlignment="1">
      <alignment horizontal="left" vertical="center" wrapText="1"/>
    </xf>
    <xf numFmtId="3" fontId="2" fillId="3" borderId="1" xfId="2" applyNumberFormat="1" applyFill="1" applyBorder="1" applyAlignment="1">
      <alignment vertical="center"/>
    </xf>
    <xf numFmtId="0" fontId="12" fillId="0" borderId="0" xfId="1" applyFont="1" applyAlignment="1">
      <alignment wrapText="1"/>
    </xf>
    <xf numFmtId="0" fontId="10" fillId="0" borderId="0" xfId="107" applyFont="1"/>
    <xf numFmtId="49" fontId="37" fillId="0" borderId="0" xfId="4" applyNumberFormat="1" applyFont="1" applyAlignment="1">
      <alignment vertical="center" wrapText="1"/>
    </xf>
    <xf numFmtId="0" fontId="38" fillId="0" borderId="0" xfId="4" applyFont="1" applyAlignment="1">
      <alignment vertical="center"/>
    </xf>
    <xf numFmtId="49" fontId="15" fillId="3" borderId="1" xfId="107" applyNumberFormat="1" applyFont="1" applyFill="1" applyBorder="1" applyAlignment="1">
      <alignment horizontal="center" vertical="center" wrapText="1"/>
    </xf>
    <xf numFmtId="0" fontId="39" fillId="3" borderId="1" xfId="107" applyFont="1" applyFill="1" applyBorder="1" applyAlignment="1">
      <alignment horizontal="center" vertical="center"/>
    </xf>
    <xf numFmtId="0" fontId="16" fillId="3" borderId="1" xfId="108" applyFont="1" applyFill="1" applyBorder="1" applyAlignment="1">
      <alignment horizontal="center" vertical="center" wrapText="1"/>
    </xf>
    <xf numFmtId="0" fontId="40" fillId="0" borderId="0" xfId="4" applyFont="1" applyAlignment="1">
      <alignment horizontal="center" vertical="center"/>
    </xf>
    <xf numFmtId="0" fontId="38" fillId="0" borderId="1" xfId="4" applyFont="1" applyBorder="1" applyAlignment="1">
      <alignment horizontal="center" vertical="center"/>
    </xf>
    <xf numFmtId="49" fontId="14" fillId="0" borderId="1" xfId="108" applyNumberFormat="1" applyFont="1" applyBorder="1" applyAlignment="1">
      <alignment horizontal="left" vertical="center" wrapText="1"/>
    </xf>
    <xf numFmtId="3" fontId="14" fillId="3" borderId="1" xfId="108" applyNumberFormat="1" applyFont="1" applyFill="1" applyBorder="1" applyAlignment="1">
      <alignment horizontal="right" vertical="center"/>
    </xf>
    <xf numFmtId="3" fontId="15" fillId="0" borderId="1" xfId="107" applyNumberFormat="1" applyFont="1" applyBorder="1" applyAlignment="1">
      <alignment horizontal="right" vertical="center" wrapText="1"/>
    </xf>
    <xf numFmtId="3" fontId="38" fillId="3" borderId="1" xfId="4" applyNumberFormat="1" applyFont="1" applyFill="1" applyBorder="1" applyAlignment="1">
      <alignment vertical="center"/>
    </xf>
    <xf numFmtId="166" fontId="38" fillId="0" borderId="0" xfId="4" applyNumberFormat="1" applyFont="1" applyAlignment="1">
      <alignment vertical="center"/>
    </xf>
    <xf numFmtId="167" fontId="38" fillId="0" borderId="0" xfId="4" applyNumberFormat="1" applyFont="1" applyAlignment="1">
      <alignment vertical="center"/>
    </xf>
    <xf numFmtId="49" fontId="41" fillId="0" borderId="1" xfId="108" applyNumberFormat="1" applyFont="1" applyBorder="1" applyAlignment="1">
      <alignment horizontal="left" vertical="center" wrapText="1"/>
    </xf>
    <xf numFmtId="0" fontId="41" fillId="0" borderId="1" xfId="4" applyFont="1" applyBorder="1" applyAlignment="1">
      <alignment vertical="center" wrapText="1"/>
    </xf>
    <xf numFmtId="3" fontId="41" fillId="3" borderId="1" xfId="108" applyNumberFormat="1" applyFont="1" applyFill="1" applyBorder="1" applyAlignment="1">
      <alignment horizontal="right" vertical="center"/>
    </xf>
    <xf numFmtId="3" fontId="42" fillId="0" borderId="1" xfId="107" applyNumberFormat="1" applyFont="1" applyBorder="1" applyAlignment="1">
      <alignment horizontal="right" vertical="center" wrapText="1"/>
    </xf>
    <xf numFmtId="3" fontId="43" fillId="3" borderId="1" xfId="4" applyNumberFormat="1" applyFont="1" applyFill="1" applyBorder="1" applyAlignment="1">
      <alignment vertical="center"/>
    </xf>
    <xf numFmtId="0" fontId="44" fillId="0" borderId="1" xfId="4" applyFont="1" applyBorder="1" applyAlignment="1">
      <alignment horizontal="left" vertical="center" wrapText="1"/>
    </xf>
    <xf numFmtId="0" fontId="43" fillId="0" borderId="1" xfId="4" applyFont="1" applyBorder="1" applyAlignment="1">
      <alignment horizontal="left" vertical="center" wrapText="1"/>
    </xf>
    <xf numFmtId="0" fontId="41" fillId="0" borderId="1" xfId="4" applyFont="1" applyBorder="1" applyAlignment="1">
      <alignment horizontal="left" vertical="center" wrapText="1"/>
    </xf>
    <xf numFmtId="0" fontId="43" fillId="0" borderId="1" xfId="4" applyFont="1" applyBorder="1" applyAlignment="1">
      <alignment horizontal="center" vertical="center"/>
    </xf>
    <xf numFmtId="166" fontId="43" fillId="0" borderId="0" xfId="4" applyNumberFormat="1" applyFont="1" applyAlignment="1">
      <alignment vertical="center"/>
    </xf>
    <xf numFmtId="0" fontId="43" fillId="0" borderId="0" xfId="4" applyFont="1" applyAlignment="1">
      <alignment vertical="center"/>
    </xf>
    <xf numFmtId="0" fontId="38" fillId="3" borderId="1" xfId="4" applyFont="1" applyFill="1" applyBorder="1" applyAlignment="1">
      <alignment vertical="center"/>
    </xf>
    <xf numFmtId="0" fontId="38" fillId="3" borderId="1" xfId="4" applyFont="1" applyFill="1" applyBorder="1" applyAlignment="1">
      <alignment vertical="center" wrapText="1"/>
    </xf>
    <xf numFmtId="0" fontId="38" fillId="0" borderId="0" xfId="4" applyFont="1" applyAlignment="1">
      <alignment vertical="center" wrapText="1"/>
    </xf>
    <xf numFmtId="0" fontId="38" fillId="0" borderId="0" xfId="4" applyFont="1" applyAlignment="1">
      <alignment horizontal="right" vertical="center"/>
    </xf>
    <xf numFmtId="3" fontId="38" fillId="0" borderId="0" xfId="4" applyNumberFormat="1" applyFont="1" applyAlignment="1">
      <alignment vertical="center"/>
    </xf>
    <xf numFmtId="0" fontId="38" fillId="0" borderId="0" xfId="4" applyFont="1"/>
    <xf numFmtId="0" fontId="38" fillId="0" borderId="0" xfId="4" applyFont="1" applyAlignment="1">
      <alignment wrapText="1"/>
    </xf>
    <xf numFmtId="0" fontId="38" fillId="0" borderId="0" xfId="4" applyFont="1" applyAlignment="1">
      <alignment horizontal="right"/>
    </xf>
    <xf numFmtId="3" fontId="38" fillId="0" borderId="0" xfId="4" applyNumberFormat="1" applyFont="1"/>
    <xf numFmtId="3" fontId="43" fillId="3" borderId="1" xfId="4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right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4" fillId="3" borderId="1" xfId="108" applyFont="1" applyFill="1" applyBorder="1" applyAlignment="1">
      <alignment horizontal="center" vertical="center" wrapText="1"/>
    </xf>
    <xf numFmtId="0" fontId="38" fillId="3" borderId="1" xfId="4" applyFont="1" applyFill="1" applyBorder="1" applyAlignment="1">
      <alignment horizontal="center" vertical="center"/>
    </xf>
    <xf numFmtId="0" fontId="4" fillId="0" borderId="0" xfId="3" applyFont="1" applyAlignment="1" applyProtection="1">
      <alignment horizontal="center"/>
      <protection locked="0"/>
    </xf>
    <xf numFmtId="49" fontId="13" fillId="0" borderId="0" xfId="4" applyNumberFormat="1" applyFont="1" applyAlignment="1">
      <alignment horizontal="center" vertical="center" wrapText="1"/>
    </xf>
    <xf numFmtId="49" fontId="15" fillId="3" borderId="1" xfId="107" applyNumberFormat="1" applyFont="1" applyFill="1" applyBorder="1" applyAlignment="1">
      <alignment horizontal="center" vertical="center"/>
    </xf>
    <xf numFmtId="49" fontId="15" fillId="3" borderId="1" xfId="107" applyNumberFormat="1" applyFont="1" applyFill="1" applyBorder="1" applyAlignment="1">
      <alignment horizontal="center" vertical="center" wrapText="1"/>
    </xf>
    <xf numFmtId="49" fontId="13" fillId="0" borderId="0" xfId="2" applyNumberFormat="1" applyFont="1" applyAlignment="1">
      <alignment horizontal="center" vertical="center" wrapText="1"/>
    </xf>
    <xf numFmtId="0" fontId="14" fillId="3" borderId="1" xfId="5" applyFont="1" applyFill="1" applyBorder="1" applyAlignment="1">
      <alignment horizontal="center" vertical="center" wrapText="1"/>
    </xf>
    <xf numFmtId="0" fontId="2" fillId="3" borderId="1" xfId="2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9" fontId="14" fillId="0" borderId="1" xfId="5" applyNumberFormat="1" applyFont="1" applyBorder="1" applyAlignment="1">
      <alignment horizontal="left" vertical="center" wrapText="1"/>
    </xf>
    <xf numFmtId="0" fontId="14" fillId="3" borderId="1" xfId="2" applyFont="1" applyFill="1" applyBorder="1" applyAlignment="1">
      <alignment horizontal="center" vertical="center"/>
    </xf>
    <xf numFmtId="49" fontId="15" fillId="3" borderId="1" xfId="2" applyNumberFormat="1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</cellXfs>
  <cellStyles count="109">
    <cellStyle name="20% - Accent1 2 2" xfId="7" xr:uid="{00000000-0005-0000-0000-000000000000}"/>
    <cellStyle name="20% - Accent1 2 2 2" xfId="8" xr:uid="{00000000-0005-0000-0000-000001000000}"/>
    <cellStyle name="20% - Accent1 2 2 3" xfId="9" xr:uid="{00000000-0005-0000-0000-000002000000}"/>
    <cellStyle name="20% - Accent2 2 2" xfId="10" xr:uid="{00000000-0005-0000-0000-000003000000}"/>
    <cellStyle name="20% - Accent2 2 2 2" xfId="11" xr:uid="{00000000-0005-0000-0000-000004000000}"/>
    <cellStyle name="20% - Accent2 2 2 3" xfId="12" xr:uid="{00000000-0005-0000-0000-000005000000}"/>
    <cellStyle name="20% - Accent3 2 2" xfId="13" xr:uid="{00000000-0005-0000-0000-000006000000}"/>
    <cellStyle name="20% - Accent3 2 2 2" xfId="14" xr:uid="{00000000-0005-0000-0000-000007000000}"/>
    <cellStyle name="20% - Accent3 2 2 3" xfId="15" xr:uid="{00000000-0005-0000-0000-000008000000}"/>
    <cellStyle name="20% - Accent4 2 2" xfId="16" xr:uid="{00000000-0005-0000-0000-000009000000}"/>
    <cellStyle name="20% - Accent4 2 2 2" xfId="17" xr:uid="{00000000-0005-0000-0000-00000A000000}"/>
    <cellStyle name="20% - Accent4 2 2 3" xfId="18" xr:uid="{00000000-0005-0000-0000-00000B000000}"/>
    <cellStyle name="20% - Accent5 2 2" xfId="19" xr:uid="{00000000-0005-0000-0000-00000C000000}"/>
    <cellStyle name="20% - Accent5 2 2 2" xfId="20" xr:uid="{00000000-0005-0000-0000-00000D000000}"/>
    <cellStyle name="20% - Accent5 2 2 3" xfId="21" xr:uid="{00000000-0005-0000-0000-00000E000000}"/>
    <cellStyle name="20% - Accent6 2 2" xfId="22" xr:uid="{00000000-0005-0000-0000-00000F000000}"/>
    <cellStyle name="20% - Accent6 2 2 2" xfId="23" xr:uid="{00000000-0005-0000-0000-000010000000}"/>
    <cellStyle name="20% - Accent6 2 2 3" xfId="24" xr:uid="{00000000-0005-0000-0000-000011000000}"/>
    <cellStyle name="40% - Accent1 2 2" xfId="25" xr:uid="{00000000-0005-0000-0000-000012000000}"/>
    <cellStyle name="40% - Accent1 2 2 2" xfId="26" xr:uid="{00000000-0005-0000-0000-000013000000}"/>
    <cellStyle name="40% - Accent1 2 2 3" xfId="27" xr:uid="{00000000-0005-0000-0000-000014000000}"/>
    <cellStyle name="40% - Accent2 2 2" xfId="28" xr:uid="{00000000-0005-0000-0000-000015000000}"/>
    <cellStyle name="40% - Accent2 2 2 2" xfId="29" xr:uid="{00000000-0005-0000-0000-000016000000}"/>
    <cellStyle name="40% - Accent2 2 2 3" xfId="30" xr:uid="{00000000-0005-0000-0000-000017000000}"/>
    <cellStyle name="40% - Accent3 2 2" xfId="31" xr:uid="{00000000-0005-0000-0000-000018000000}"/>
    <cellStyle name="40% - Accent3 2 2 2" xfId="32" xr:uid="{00000000-0005-0000-0000-000019000000}"/>
    <cellStyle name="40% - Accent3 2 2 3" xfId="33" xr:uid="{00000000-0005-0000-0000-00001A000000}"/>
    <cellStyle name="40% - Accent4 2 2" xfId="34" xr:uid="{00000000-0005-0000-0000-00001B000000}"/>
    <cellStyle name="40% - Accent4 2 2 2" xfId="35" xr:uid="{00000000-0005-0000-0000-00001C000000}"/>
    <cellStyle name="40% - Accent4 2 2 3" xfId="36" xr:uid="{00000000-0005-0000-0000-00001D000000}"/>
    <cellStyle name="40% - Accent5 2 2" xfId="37" xr:uid="{00000000-0005-0000-0000-00001E000000}"/>
    <cellStyle name="40% - Accent5 2 2 2" xfId="38" xr:uid="{00000000-0005-0000-0000-00001F000000}"/>
    <cellStyle name="40% - Accent5 2 2 3" xfId="39" xr:uid="{00000000-0005-0000-0000-000020000000}"/>
    <cellStyle name="40% - Accent6 2 2" xfId="40" xr:uid="{00000000-0005-0000-0000-000021000000}"/>
    <cellStyle name="40% - Accent6 2 2 2" xfId="41" xr:uid="{00000000-0005-0000-0000-000022000000}"/>
    <cellStyle name="40% - Accent6 2 2 3" xfId="42" xr:uid="{00000000-0005-0000-0000-000023000000}"/>
    <cellStyle name="60% - Accent1 2 2" xfId="43" xr:uid="{00000000-0005-0000-0000-000024000000}"/>
    <cellStyle name="60% - Accent2 2 2" xfId="44" xr:uid="{00000000-0005-0000-0000-000025000000}"/>
    <cellStyle name="60% - Accent3 2 2" xfId="45" xr:uid="{00000000-0005-0000-0000-000026000000}"/>
    <cellStyle name="60% - Accent4 2 2" xfId="46" xr:uid="{00000000-0005-0000-0000-000027000000}"/>
    <cellStyle name="60% - Accent5 2 2" xfId="47" xr:uid="{00000000-0005-0000-0000-000028000000}"/>
    <cellStyle name="60% - Accent6 2 2" xfId="48" xr:uid="{00000000-0005-0000-0000-000029000000}"/>
    <cellStyle name="Accent1 2 2" xfId="49" xr:uid="{00000000-0005-0000-0000-00002A000000}"/>
    <cellStyle name="Accent2 2 2" xfId="50" xr:uid="{00000000-0005-0000-0000-00002B000000}"/>
    <cellStyle name="Accent3 2 2" xfId="51" xr:uid="{00000000-0005-0000-0000-00002C000000}"/>
    <cellStyle name="Accent4 2 2" xfId="52" xr:uid="{00000000-0005-0000-0000-00002D000000}"/>
    <cellStyle name="Accent5 2 2" xfId="53" xr:uid="{00000000-0005-0000-0000-00002E000000}"/>
    <cellStyle name="Accent6 2 2" xfId="54" xr:uid="{00000000-0005-0000-0000-00002F000000}"/>
    <cellStyle name="Bad 2 2" xfId="55" xr:uid="{00000000-0005-0000-0000-000030000000}"/>
    <cellStyle name="Calculation 2 2" xfId="56" xr:uid="{00000000-0005-0000-0000-000031000000}"/>
    <cellStyle name="Check Cell 2 2" xfId="57" xr:uid="{00000000-0005-0000-0000-000032000000}"/>
    <cellStyle name="Currency 2" xfId="58" xr:uid="{00000000-0005-0000-0000-000033000000}"/>
    <cellStyle name="Currency 2 2" xfId="59" xr:uid="{00000000-0005-0000-0000-000034000000}"/>
    <cellStyle name="Explanatory Text 2 2" xfId="60" xr:uid="{00000000-0005-0000-0000-000035000000}"/>
    <cellStyle name="Good 2 2" xfId="61" xr:uid="{00000000-0005-0000-0000-000036000000}"/>
    <cellStyle name="Heading 1 2 2" xfId="62" xr:uid="{00000000-0005-0000-0000-000037000000}"/>
    <cellStyle name="Heading 2 2 2" xfId="63" xr:uid="{00000000-0005-0000-0000-000038000000}"/>
    <cellStyle name="Heading 3 2 2" xfId="64" xr:uid="{00000000-0005-0000-0000-000039000000}"/>
    <cellStyle name="Heading 4 2 2" xfId="65" xr:uid="{00000000-0005-0000-0000-00003A000000}"/>
    <cellStyle name="Input 2 2" xfId="66" xr:uid="{00000000-0005-0000-0000-00003B000000}"/>
    <cellStyle name="Linked Cell 2 2" xfId="67" xr:uid="{00000000-0005-0000-0000-00003C000000}"/>
    <cellStyle name="Neutral 2 2" xfId="68" xr:uid="{00000000-0005-0000-0000-00003D000000}"/>
    <cellStyle name="Normal 10" xfId="69" xr:uid="{00000000-0005-0000-0000-00003E000000}"/>
    <cellStyle name="Normal 10 2" xfId="70" xr:uid="{00000000-0005-0000-0000-00003F000000}"/>
    <cellStyle name="Normal 11" xfId="71" xr:uid="{00000000-0005-0000-0000-000040000000}"/>
    <cellStyle name="Normal 11 2" xfId="72" xr:uid="{00000000-0005-0000-0000-000041000000}"/>
    <cellStyle name="Normal 12" xfId="73" xr:uid="{00000000-0005-0000-0000-000042000000}"/>
    <cellStyle name="Normal 12 2" xfId="74" xr:uid="{00000000-0005-0000-0000-000043000000}"/>
    <cellStyle name="Normal 13" xfId="75" xr:uid="{00000000-0005-0000-0000-000044000000}"/>
    <cellStyle name="Normal 13 2" xfId="76" xr:uid="{00000000-0005-0000-0000-000045000000}"/>
    <cellStyle name="Normal 14" xfId="77" xr:uid="{00000000-0005-0000-0000-000046000000}"/>
    <cellStyle name="Normal 14 2" xfId="78" xr:uid="{00000000-0005-0000-0000-000047000000}"/>
    <cellStyle name="Normal 15" xfId="79" xr:uid="{00000000-0005-0000-0000-000048000000}"/>
    <cellStyle name="Normal 15 2" xfId="80" xr:uid="{00000000-0005-0000-0000-000049000000}"/>
    <cellStyle name="Normal 16" xfId="81" xr:uid="{00000000-0005-0000-0000-00004A000000}"/>
    <cellStyle name="Normal 16 2" xfId="82" xr:uid="{00000000-0005-0000-0000-00004B000000}"/>
    <cellStyle name="Normal 18" xfId="83" xr:uid="{00000000-0005-0000-0000-00004C000000}"/>
    <cellStyle name="Normal 2" xfId="84" xr:uid="{00000000-0005-0000-0000-00004D000000}"/>
    <cellStyle name="Normal 2 2" xfId="85" xr:uid="{00000000-0005-0000-0000-00004E000000}"/>
    <cellStyle name="Normal 20" xfId="86" xr:uid="{00000000-0005-0000-0000-00004F000000}"/>
    <cellStyle name="Normal 20 2" xfId="87" xr:uid="{00000000-0005-0000-0000-000050000000}"/>
    <cellStyle name="Normal 21" xfId="88" xr:uid="{00000000-0005-0000-0000-000051000000}"/>
    <cellStyle name="Normal 21 2" xfId="89" xr:uid="{00000000-0005-0000-0000-000052000000}"/>
    <cellStyle name="Normal 3 2" xfId="1" xr:uid="{00000000-0005-0000-0000-000053000000}"/>
    <cellStyle name="Normal 4" xfId="90" xr:uid="{00000000-0005-0000-0000-000054000000}"/>
    <cellStyle name="Normal 4 2" xfId="91" xr:uid="{00000000-0005-0000-0000-000055000000}"/>
    <cellStyle name="Normal 4_7-4" xfId="92" xr:uid="{00000000-0005-0000-0000-000056000000}"/>
    <cellStyle name="Normal 5" xfId="93" xr:uid="{00000000-0005-0000-0000-000057000000}"/>
    <cellStyle name="Normal 5 2" xfId="94" xr:uid="{00000000-0005-0000-0000-000058000000}"/>
    <cellStyle name="Normal 8" xfId="95" xr:uid="{00000000-0005-0000-0000-000059000000}"/>
    <cellStyle name="Normal 8 2" xfId="96" xr:uid="{00000000-0005-0000-0000-00005A000000}"/>
    <cellStyle name="Normal 9" xfId="97" xr:uid="{00000000-0005-0000-0000-00005B000000}"/>
    <cellStyle name="Normal 9 2" xfId="98" xr:uid="{00000000-0005-0000-0000-00005C000000}"/>
    <cellStyle name="Normal_4.piel" xfId="6" xr:uid="{00000000-0005-0000-0000-00005D000000}"/>
    <cellStyle name="Normal_Pamatformas" xfId="3" xr:uid="{00000000-0005-0000-0000-00005E000000}"/>
    <cellStyle name="Normal_Veidlapa_2008_oktobris_(4.piel)" xfId="5" xr:uid="{00000000-0005-0000-0000-00005F000000}"/>
    <cellStyle name="Note 2 2" xfId="99" xr:uid="{00000000-0005-0000-0000-000060000000}"/>
    <cellStyle name="Output 2 2" xfId="100" xr:uid="{00000000-0005-0000-0000-000061000000}"/>
    <cellStyle name="Parastais_FMLikp01_p05_221205_pap_afp_makp" xfId="101" xr:uid="{00000000-0005-0000-0000-000062000000}"/>
    <cellStyle name="Parasts" xfId="0" builtinId="0"/>
    <cellStyle name="Parasts 2" xfId="2" xr:uid="{00000000-0005-0000-0000-000064000000}"/>
    <cellStyle name="Parasts 2 2" xfId="4" xr:uid="{00000000-0005-0000-0000-000065000000}"/>
    <cellStyle name="Parasts 2 3" xfId="107" xr:uid="{00000000-0005-0000-0000-000066000000}"/>
    <cellStyle name="Parasts 3" xfId="108" xr:uid="{00000000-0005-0000-0000-000067000000}"/>
    <cellStyle name="Style 1" xfId="102" xr:uid="{00000000-0005-0000-0000-000068000000}"/>
    <cellStyle name="Title 2 2" xfId="103" xr:uid="{00000000-0005-0000-0000-000069000000}"/>
    <cellStyle name="Total 2 2" xfId="104" xr:uid="{00000000-0005-0000-0000-00006A000000}"/>
    <cellStyle name="V?st." xfId="105" xr:uid="{00000000-0005-0000-0000-00006B000000}"/>
    <cellStyle name="Warning Text 2 2" xfId="106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83"/>
  <sheetViews>
    <sheetView showGridLines="0" tabSelected="1" workbookViewId="0">
      <pane xSplit="4" ySplit="8" topLeftCell="E12" activePane="bottomRight" state="frozen"/>
      <selection pane="topRight" activeCell="E1" sqref="E1"/>
      <selection pane="bottomLeft" activeCell="A9" sqref="A9"/>
      <selection pane="bottomRight" activeCell="B3" sqref="B3:E3"/>
    </sheetView>
  </sheetViews>
  <sheetFormatPr defaultColWidth="8.88671875" defaultRowHeight="13.2"/>
  <cols>
    <col min="1" max="1" width="5.33203125" style="2" customWidth="1"/>
    <col min="2" max="2" width="9.109375" style="2" customWidth="1"/>
    <col min="3" max="3" width="9.5546875" style="2" customWidth="1"/>
    <col min="4" max="4" width="48.44140625" style="2" customWidth="1"/>
    <col min="5" max="5" width="11" style="2" customWidth="1"/>
    <col min="6" max="16384" width="8.88671875" style="2"/>
  </cols>
  <sheetData>
    <row r="1" spans="1:11" ht="13.5" customHeight="1">
      <c r="A1" s="1"/>
      <c r="B1" s="97" t="s">
        <v>0</v>
      </c>
      <c r="C1" s="97"/>
      <c r="D1" s="97"/>
      <c r="E1" s="97"/>
      <c r="K1" s="3"/>
    </row>
    <row r="2" spans="1:11" ht="13.5" customHeight="1">
      <c r="A2" s="4"/>
      <c r="B2" s="97" t="s">
        <v>1</v>
      </c>
      <c r="C2" s="97"/>
      <c r="D2" s="97"/>
      <c r="E2" s="97"/>
      <c r="K2" s="3"/>
    </row>
    <row r="3" spans="1:11" ht="13.5" customHeight="1">
      <c r="A3" s="5"/>
      <c r="B3" s="97" t="s">
        <v>492</v>
      </c>
      <c r="C3" s="97"/>
      <c r="D3" s="97"/>
      <c r="E3" s="97"/>
      <c r="K3" s="3"/>
    </row>
    <row r="4" spans="1:11" ht="10.5" customHeight="1">
      <c r="A4" s="6"/>
      <c r="B4" s="6"/>
      <c r="C4" s="6"/>
      <c r="D4" s="6"/>
      <c r="E4" s="6"/>
      <c r="F4" s="7"/>
      <c r="G4" s="6"/>
      <c r="H4" s="8"/>
      <c r="I4" s="8"/>
      <c r="J4" s="8"/>
      <c r="K4" s="9"/>
    </row>
    <row r="5" spans="1:11" ht="18.75" customHeight="1">
      <c r="A5" s="98" t="s">
        <v>2</v>
      </c>
      <c r="B5" s="98"/>
      <c r="C5" s="98"/>
      <c r="D5" s="98"/>
      <c r="E5" s="98"/>
      <c r="F5" s="10"/>
      <c r="G5" s="10"/>
      <c r="H5" s="10"/>
      <c r="I5" s="10"/>
      <c r="J5" s="10"/>
      <c r="K5" s="10"/>
    </row>
    <row r="6" spans="1:11" ht="30" customHeight="1">
      <c r="A6" s="99" t="s">
        <v>3</v>
      </c>
      <c r="B6" s="99"/>
      <c r="C6" s="99"/>
      <c r="D6" s="99"/>
      <c r="E6" s="99"/>
      <c r="F6" s="11"/>
      <c r="G6" s="11"/>
      <c r="H6" s="11"/>
      <c r="I6" s="11"/>
      <c r="J6" s="11"/>
      <c r="K6" s="11"/>
    </row>
    <row r="7" spans="1:11" ht="10.5" customHeight="1"/>
    <row r="8" spans="1:11" ht="21">
      <c r="A8" s="12" t="s">
        <v>4</v>
      </c>
      <c r="B8" s="12" t="s">
        <v>5</v>
      </c>
      <c r="C8" s="96" t="s">
        <v>6</v>
      </c>
      <c r="D8" s="96"/>
      <c r="E8" s="13" t="s">
        <v>7</v>
      </c>
    </row>
    <row r="9" spans="1:11">
      <c r="A9" s="100" t="s">
        <v>8</v>
      </c>
      <c r="B9" s="100" t="s">
        <v>9</v>
      </c>
      <c r="C9" s="14" t="s">
        <v>10</v>
      </c>
      <c r="D9" s="14" t="s">
        <v>11</v>
      </c>
      <c r="E9" s="15">
        <v>7446684</v>
      </c>
    </row>
    <row r="10" spans="1:11">
      <c r="A10" s="100"/>
      <c r="B10" s="100"/>
      <c r="C10" s="101" t="s">
        <v>12</v>
      </c>
      <c r="D10" s="101"/>
      <c r="E10" s="16">
        <v>7446684</v>
      </c>
    </row>
    <row r="11" spans="1:11">
      <c r="A11" s="100"/>
      <c r="B11" s="100" t="s">
        <v>13</v>
      </c>
      <c r="C11" s="14" t="s">
        <v>14</v>
      </c>
      <c r="D11" s="14" t="s">
        <v>15</v>
      </c>
      <c r="E11" s="15">
        <v>11000</v>
      </c>
    </row>
    <row r="12" spans="1:11">
      <c r="A12" s="100"/>
      <c r="B12" s="100"/>
      <c r="C12" s="101" t="s">
        <v>12</v>
      </c>
      <c r="D12" s="101"/>
      <c r="E12" s="16">
        <v>11000</v>
      </c>
    </row>
    <row r="13" spans="1:11" ht="20.399999999999999">
      <c r="A13" s="100"/>
      <c r="B13" s="102" t="s">
        <v>16</v>
      </c>
      <c r="C13" s="14" t="s">
        <v>17</v>
      </c>
      <c r="D13" s="14" t="s">
        <v>18</v>
      </c>
      <c r="E13" s="15">
        <v>27000</v>
      </c>
    </row>
    <row r="14" spans="1:11">
      <c r="A14" s="100"/>
      <c r="B14" s="103"/>
      <c r="C14" s="14" t="s">
        <v>19</v>
      </c>
      <c r="D14" s="14" t="s">
        <v>20</v>
      </c>
      <c r="E14" s="15">
        <v>5500</v>
      </c>
    </row>
    <row r="15" spans="1:11">
      <c r="A15" s="100"/>
      <c r="B15" s="104"/>
      <c r="C15" s="101" t="s">
        <v>12</v>
      </c>
      <c r="D15" s="101"/>
      <c r="E15" s="16">
        <v>32500</v>
      </c>
    </row>
    <row r="16" spans="1:11">
      <c r="A16" s="100"/>
      <c r="B16" s="100" t="s">
        <v>21</v>
      </c>
      <c r="C16" s="14" t="s">
        <v>22</v>
      </c>
      <c r="D16" s="14" t="s">
        <v>23</v>
      </c>
      <c r="E16" s="15">
        <v>330000</v>
      </c>
      <c r="K16" s="17"/>
    </row>
    <row r="17" spans="1:5">
      <c r="A17" s="100"/>
      <c r="B17" s="100"/>
      <c r="C17" s="14" t="s">
        <v>24</v>
      </c>
      <c r="D17" s="14" t="s">
        <v>25</v>
      </c>
      <c r="E17" s="15">
        <v>350000</v>
      </c>
    </row>
    <row r="18" spans="1:5">
      <c r="A18" s="100"/>
      <c r="B18" s="100"/>
      <c r="C18" s="14" t="s">
        <v>26</v>
      </c>
      <c r="D18" s="14" t="s">
        <v>27</v>
      </c>
      <c r="E18" s="15">
        <v>10000</v>
      </c>
    </row>
    <row r="19" spans="1:5">
      <c r="A19" s="100"/>
      <c r="B19" s="100"/>
      <c r="C19" s="101" t="s">
        <v>12</v>
      </c>
      <c r="D19" s="101"/>
      <c r="E19" s="16">
        <v>690000</v>
      </c>
    </row>
    <row r="20" spans="1:5">
      <c r="A20" s="100"/>
      <c r="B20" s="100" t="s">
        <v>28</v>
      </c>
      <c r="C20" s="14" t="s">
        <v>29</v>
      </c>
      <c r="D20" s="14" t="s">
        <v>30</v>
      </c>
      <c r="E20" s="15">
        <v>6916559</v>
      </c>
    </row>
    <row r="21" spans="1:5">
      <c r="A21" s="100"/>
      <c r="B21" s="100"/>
      <c r="C21" s="101" t="s">
        <v>12</v>
      </c>
      <c r="D21" s="101"/>
      <c r="E21" s="16">
        <v>6916559</v>
      </c>
    </row>
    <row r="22" spans="1:5">
      <c r="A22" s="100"/>
      <c r="B22" s="100" t="s">
        <v>31</v>
      </c>
      <c r="C22" s="14" t="s">
        <v>32</v>
      </c>
      <c r="D22" s="14" t="s">
        <v>33</v>
      </c>
      <c r="E22" s="15">
        <v>270000</v>
      </c>
    </row>
    <row r="23" spans="1:5">
      <c r="A23" s="100"/>
      <c r="B23" s="100"/>
      <c r="C23" s="101" t="s">
        <v>12</v>
      </c>
      <c r="D23" s="101"/>
      <c r="E23" s="16">
        <v>270000</v>
      </c>
    </row>
    <row r="24" spans="1:5" ht="20.399999999999999">
      <c r="A24" s="100"/>
      <c r="B24" s="100" t="s">
        <v>34</v>
      </c>
      <c r="C24" s="14" t="s">
        <v>35</v>
      </c>
      <c r="D24" s="14" t="s">
        <v>36</v>
      </c>
      <c r="E24" s="15">
        <v>311297</v>
      </c>
    </row>
    <row r="25" spans="1:5">
      <c r="A25" s="100"/>
      <c r="B25" s="100"/>
      <c r="C25" s="101" t="s">
        <v>12</v>
      </c>
      <c r="D25" s="101"/>
      <c r="E25" s="16">
        <v>311297</v>
      </c>
    </row>
    <row r="26" spans="1:5">
      <c r="A26" s="100"/>
      <c r="B26" s="100" t="s">
        <v>37</v>
      </c>
      <c r="C26" s="14" t="s">
        <v>38</v>
      </c>
      <c r="D26" s="14" t="s">
        <v>39</v>
      </c>
      <c r="E26" s="15">
        <v>1280000</v>
      </c>
    </row>
    <row r="27" spans="1:5">
      <c r="A27" s="100"/>
      <c r="B27" s="100"/>
      <c r="C27" s="101" t="s">
        <v>12</v>
      </c>
      <c r="D27" s="101"/>
      <c r="E27" s="16">
        <v>1280000</v>
      </c>
    </row>
    <row r="28" spans="1:5">
      <c r="A28" s="100"/>
      <c r="B28" s="100" t="s">
        <v>40</v>
      </c>
      <c r="C28" s="14" t="s">
        <v>41</v>
      </c>
      <c r="D28" s="14" t="s">
        <v>42</v>
      </c>
      <c r="E28" s="15">
        <v>160000</v>
      </c>
    </row>
    <row r="29" spans="1:5">
      <c r="A29" s="100"/>
      <c r="B29" s="100"/>
      <c r="C29" s="101" t="s">
        <v>12</v>
      </c>
      <c r="D29" s="101"/>
      <c r="E29" s="16">
        <v>160000</v>
      </c>
    </row>
    <row r="30" spans="1:5" ht="20.399999999999999">
      <c r="A30" s="100"/>
      <c r="B30" s="100" t="s">
        <v>43</v>
      </c>
      <c r="C30" s="14" t="s">
        <v>44</v>
      </c>
      <c r="D30" s="14" t="s">
        <v>45</v>
      </c>
      <c r="E30" s="15">
        <v>9000</v>
      </c>
    </row>
    <row r="31" spans="1:5">
      <c r="A31" s="100"/>
      <c r="B31" s="100"/>
      <c r="C31" s="101" t="s">
        <v>12</v>
      </c>
      <c r="D31" s="101"/>
      <c r="E31" s="16">
        <v>9000</v>
      </c>
    </row>
    <row r="32" spans="1:5">
      <c r="A32" s="100"/>
      <c r="B32" s="100" t="s">
        <v>46</v>
      </c>
      <c r="C32" s="14" t="s">
        <v>47</v>
      </c>
      <c r="D32" s="14" t="s">
        <v>48</v>
      </c>
      <c r="E32" s="15">
        <v>4650</v>
      </c>
    </row>
    <row r="33" spans="1:12">
      <c r="A33" s="100"/>
      <c r="B33" s="100"/>
      <c r="C33" s="14" t="s">
        <v>49</v>
      </c>
      <c r="D33" s="14" t="s">
        <v>50</v>
      </c>
      <c r="E33" s="15">
        <v>20650</v>
      </c>
    </row>
    <row r="34" spans="1:12">
      <c r="A34" s="100"/>
      <c r="B34" s="100"/>
      <c r="C34" s="101" t="s">
        <v>12</v>
      </c>
      <c r="D34" s="101"/>
      <c r="E34" s="16">
        <v>25300</v>
      </c>
    </row>
    <row r="35" spans="1:12">
      <c r="A35" s="100"/>
      <c r="B35" s="18" t="s">
        <v>51</v>
      </c>
      <c r="C35" s="105" t="s">
        <v>52</v>
      </c>
      <c r="D35" s="105"/>
      <c r="E35" s="19">
        <v>17152340</v>
      </c>
    </row>
    <row r="36" spans="1:12">
      <c r="A36" s="20"/>
      <c r="B36" s="21"/>
      <c r="C36" s="21"/>
      <c r="D36" s="21"/>
      <c r="E36" s="22"/>
    </row>
    <row r="37" spans="1:12" ht="12.75" customHeight="1">
      <c r="A37" s="106" t="s">
        <v>53</v>
      </c>
      <c r="B37" s="107" t="s">
        <v>54</v>
      </c>
      <c r="C37" s="108"/>
      <c r="D37" s="108"/>
      <c r="E37" s="109"/>
      <c r="L37" s="23"/>
    </row>
    <row r="38" spans="1:12">
      <c r="A38" s="106"/>
      <c r="B38" s="106" t="s">
        <v>55</v>
      </c>
      <c r="C38" s="106"/>
      <c r="D38" s="14" t="s">
        <v>56</v>
      </c>
      <c r="E38" s="15">
        <v>4263446</v>
      </c>
    </row>
    <row r="39" spans="1:12">
      <c r="A39" s="106"/>
      <c r="B39" s="106" t="s">
        <v>57</v>
      </c>
      <c r="C39" s="106"/>
      <c r="D39" s="14" t="s">
        <v>58</v>
      </c>
      <c r="E39" s="15">
        <v>2212864</v>
      </c>
    </row>
    <row r="40" spans="1:12">
      <c r="A40" s="106"/>
      <c r="B40" s="106" t="s">
        <v>59</v>
      </c>
      <c r="C40" s="106"/>
      <c r="D40" s="14" t="s">
        <v>60</v>
      </c>
      <c r="E40" s="15">
        <v>313955</v>
      </c>
    </row>
    <row r="41" spans="1:12">
      <c r="A41" s="106"/>
      <c r="B41" s="106" t="s">
        <v>61</v>
      </c>
      <c r="C41" s="106"/>
      <c r="D41" s="14" t="s">
        <v>62</v>
      </c>
      <c r="E41" s="15">
        <v>2489584</v>
      </c>
    </row>
    <row r="42" spans="1:12">
      <c r="A42" s="106"/>
      <c r="B42" s="106" t="s">
        <v>63</v>
      </c>
      <c r="C42" s="106"/>
      <c r="D42" s="14" t="s">
        <v>64</v>
      </c>
      <c r="E42" s="15">
        <v>1657286</v>
      </c>
    </row>
    <row r="43" spans="1:12">
      <c r="A43" s="106"/>
      <c r="B43" s="106" t="s">
        <v>65</v>
      </c>
      <c r="C43" s="106"/>
      <c r="D43" s="14" t="s">
        <v>66</v>
      </c>
      <c r="E43" s="15">
        <v>8174845</v>
      </c>
    </row>
    <row r="44" spans="1:12">
      <c r="A44" s="106"/>
      <c r="B44" s="106" t="s">
        <v>67</v>
      </c>
      <c r="C44" s="106"/>
      <c r="D44" s="14" t="s">
        <v>68</v>
      </c>
      <c r="E44" s="15">
        <v>2142624</v>
      </c>
    </row>
    <row r="45" spans="1:12">
      <c r="A45" s="106"/>
      <c r="B45" s="18" t="s">
        <v>51</v>
      </c>
      <c r="C45" s="105" t="s">
        <v>69</v>
      </c>
      <c r="D45" s="105"/>
      <c r="E45" s="19">
        <v>21254604</v>
      </c>
    </row>
    <row r="46" spans="1:12">
      <c r="A46" s="20"/>
      <c r="B46" s="21"/>
      <c r="C46" s="21"/>
      <c r="D46" s="21"/>
      <c r="E46" s="22"/>
    </row>
    <row r="47" spans="1:12" ht="12.75" customHeight="1">
      <c r="A47" s="106" t="s">
        <v>53</v>
      </c>
      <c r="B47" s="107" t="s">
        <v>70</v>
      </c>
      <c r="C47" s="108"/>
      <c r="D47" s="108"/>
      <c r="E47" s="109"/>
      <c r="L47" s="23"/>
    </row>
    <row r="48" spans="1:12">
      <c r="A48" s="106"/>
      <c r="B48" s="100" t="s">
        <v>71</v>
      </c>
      <c r="C48" s="14" t="s">
        <v>72</v>
      </c>
      <c r="D48" s="14" t="s">
        <v>73</v>
      </c>
      <c r="E48" s="15">
        <v>7559403</v>
      </c>
    </row>
    <row r="49" spans="1:5" ht="20.399999999999999">
      <c r="A49" s="106"/>
      <c r="B49" s="100"/>
      <c r="C49" s="14" t="s">
        <v>74</v>
      </c>
      <c r="D49" s="14" t="s">
        <v>75</v>
      </c>
      <c r="E49" s="15">
        <v>1854020</v>
      </c>
    </row>
    <row r="50" spans="1:5">
      <c r="A50" s="106"/>
      <c r="B50" s="100"/>
      <c r="C50" s="101" t="s">
        <v>12</v>
      </c>
      <c r="D50" s="101"/>
      <c r="E50" s="16">
        <v>9413423</v>
      </c>
    </row>
    <row r="51" spans="1:5">
      <c r="A51" s="106"/>
      <c r="B51" s="100" t="s">
        <v>76</v>
      </c>
      <c r="C51" s="14" t="s">
        <v>77</v>
      </c>
      <c r="D51" s="14" t="s">
        <v>78</v>
      </c>
      <c r="E51" s="15">
        <v>30707</v>
      </c>
    </row>
    <row r="52" spans="1:5">
      <c r="A52" s="106"/>
      <c r="B52" s="100"/>
      <c r="C52" s="14" t="s">
        <v>79</v>
      </c>
      <c r="D52" s="14" t="s">
        <v>80</v>
      </c>
      <c r="E52" s="15">
        <v>3720527</v>
      </c>
    </row>
    <row r="53" spans="1:5" ht="20.399999999999999">
      <c r="A53" s="106"/>
      <c r="B53" s="100"/>
      <c r="C53" s="14" t="s">
        <v>81</v>
      </c>
      <c r="D53" s="14" t="s">
        <v>82</v>
      </c>
      <c r="E53" s="15">
        <v>1538346</v>
      </c>
    </row>
    <row r="54" spans="1:5">
      <c r="A54" s="106"/>
      <c r="B54" s="100"/>
      <c r="C54" s="14" t="s">
        <v>83</v>
      </c>
      <c r="D54" s="14" t="s">
        <v>84</v>
      </c>
      <c r="E54" s="15">
        <v>12039</v>
      </c>
    </row>
    <row r="55" spans="1:5">
      <c r="A55" s="106"/>
      <c r="B55" s="100"/>
      <c r="C55" s="14" t="s">
        <v>85</v>
      </c>
      <c r="D55" s="14" t="s">
        <v>86</v>
      </c>
      <c r="E55" s="15">
        <v>37415</v>
      </c>
    </row>
    <row r="56" spans="1:5">
      <c r="A56" s="106"/>
      <c r="B56" s="100"/>
      <c r="C56" s="101" t="s">
        <v>12</v>
      </c>
      <c r="D56" s="101"/>
      <c r="E56" s="16">
        <v>5339034</v>
      </c>
    </row>
    <row r="57" spans="1:5" ht="20.399999999999999">
      <c r="A57" s="106"/>
      <c r="B57" s="100" t="s">
        <v>87</v>
      </c>
      <c r="C57" s="14" t="s">
        <v>88</v>
      </c>
      <c r="D57" s="14" t="s">
        <v>89</v>
      </c>
      <c r="E57" s="15">
        <v>435262</v>
      </c>
    </row>
    <row r="58" spans="1:5">
      <c r="A58" s="106"/>
      <c r="B58" s="100"/>
      <c r="C58" s="101" t="s">
        <v>12</v>
      </c>
      <c r="D58" s="101"/>
      <c r="E58" s="16">
        <v>435262</v>
      </c>
    </row>
    <row r="59" spans="1:5">
      <c r="A59" s="106"/>
      <c r="B59" s="100" t="s">
        <v>90</v>
      </c>
      <c r="C59" s="14" t="s">
        <v>91</v>
      </c>
      <c r="D59" s="14" t="s">
        <v>92</v>
      </c>
      <c r="E59" s="15">
        <v>350000</v>
      </c>
    </row>
    <row r="60" spans="1:5">
      <c r="A60" s="106"/>
      <c r="B60" s="100"/>
      <c r="C60" s="101" t="s">
        <v>12</v>
      </c>
      <c r="D60" s="101"/>
      <c r="E60" s="16">
        <v>350000</v>
      </c>
    </row>
    <row r="61" spans="1:5">
      <c r="A61" s="106"/>
      <c r="B61" s="100" t="s">
        <v>93</v>
      </c>
      <c r="C61" s="14" t="s">
        <v>94</v>
      </c>
      <c r="D61" s="14" t="s">
        <v>95</v>
      </c>
      <c r="E61" s="15">
        <v>375788</v>
      </c>
    </row>
    <row r="62" spans="1:5">
      <c r="A62" s="106"/>
      <c r="B62" s="100"/>
      <c r="C62" s="14" t="s">
        <v>96</v>
      </c>
      <c r="D62" s="14" t="s">
        <v>97</v>
      </c>
      <c r="E62" s="15">
        <v>3135079</v>
      </c>
    </row>
    <row r="63" spans="1:5">
      <c r="A63" s="106"/>
      <c r="B63" s="100"/>
      <c r="C63" s="101" t="s">
        <v>12</v>
      </c>
      <c r="D63" s="101"/>
      <c r="E63" s="16">
        <v>3510867</v>
      </c>
    </row>
    <row r="64" spans="1:5">
      <c r="A64" s="106"/>
      <c r="B64" s="100" t="s">
        <v>98</v>
      </c>
      <c r="C64" s="14" t="s">
        <v>99</v>
      </c>
      <c r="D64" s="14" t="s">
        <v>100</v>
      </c>
      <c r="E64" s="15">
        <v>487996</v>
      </c>
    </row>
    <row r="65" spans="1:12">
      <c r="A65" s="106"/>
      <c r="B65" s="100"/>
      <c r="C65" s="14" t="s">
        <v>101</v>
      </c>
      <c r="D65" s="14" t="s">
        <v>102</v>
      </c>
      <c r="E65" s="15">
        <v>357403</v>
      </c>
    </row>
    <row r="66" spans="1:12" ht="20.399999999999999">
      <c r="A66" s="106"/>
      <c r="B66" s="100"/>
      <c r="C66" s="14" t="s">
        <v>103</v>
      </c>
      <c r="D66" s="14" t="s">
        <v>104</v>
      </c>
      <c r="E66" s="15">
        <v>774317</v>
      </c>
    </row>
    <row r="67" spans="1:12">
      <c r="A67" s="106"/>
      <c r="B67" s="100"/>
      <c r="C67" s="101" t="s">
        <v>12</v>
      </c>
      <c r="D67" s="101"/>
      <c r="E67" s="16">
        <v>1619716</v>
      </c>
    </row>
    <row r="68" spans="1:12">
      <c r="A68" s="106"/>
      <c r="B68" s="100" t="s">
        <v>105</v>
      </c>
      <c r="C68" s="14" t="s">
        <v>106</v>
      </c>
      <c r="D68" s="14" t="s">
        <v>107</v>
      </c>
      <c r="E68" s="15">
        <v>586302</v>
      </c>
    </row>
    <row r="69" spans="1:12">
      <c r="A69" s="106"/>
      <c r="B69" s="100"/>
      <c r="C69" s="101" t="s">
        <v>12</v>
      </c>
      <c r="D69" s="101"/>
      <c r="E69" s="16">
        <v>586302</v>
      </c>
    </row>
    <row r="70" spans="1:12">
      <c r="A70" s="106"/>
      <c r="B70" s="18" t="s">
        <v>51</v>
      </c>
      <c r="C70" s="105" t="s">
        <v>108</v>
      </c>
      <c r="D70" s="105"/>
      <c r="E70" s="19">
        <v>21254604</v>
      </c>
    </row>
    <row r="71" spans="1:12">
      <c r="A71" s="24"/>
      <c r="B71" s="21"/>
      <c r="C71" s="21"/>
      <c r="D71" s="21"/>
      <c r="E71" s="22"/>
    </row>
    <row r="72" spans="1:12" ht="12.75" customHeight="1">
      <c r="A72" s="106" t="s">
        <v>109</v>
      </c>
      <c r="B72" s="107" t="s">
        <v>110</v>
      </c>
      <c r="C72" s="108"/>
      <c r="D72" s="108"/>
      <c r="E72" s="109"/>
      <c r="L72" s="23"/>
    </row>
    <row r="73" spans="1:12">
      <c r="A73" s="106"/>
      <c r="B73" s="100" t="s">
        <v>111</v>
      </c>
      <c r="C73" s="14" t="s">
        <v>112</v>
      </c>
      <c r="D73" s="14" t="s">
        <v>113</v>
      </c>
      <c r="E73" s="15">
        <v>4353240</v>
      </c>
    </row>
    <row r="74" spans="1:12">
      <c r="A74" s="106"/>
      <c r="B74" s="100"/>
      <c r="C74" s="101" t="s">
        <v>12</v>
      </c>
      <c r="D74" s="101"/>
      <c r="E74" s="16">
        <v>4353240</v>
      </c>
    </row>
    <row r="75" spans="1:12">
      <c r="A75" s="106"/>
      <c r="B75" s="100" t="s">
        <v>114</v>
      </c>
      <c r="C75" s="14" t="s">
        <v>115</v>
      </c>
      <c r="D75" s="14" t="s">
        <v>116</v>
      </c>
      <c r="E75" s="15">
        <v>1488386</v>
      </c>
    </row>
    <row r="76" spans="1:12">
      <c r="A76" s="106"/>
      <c r="B76" s="100"/>
      <c r="C76" s="14" t="s">
        <v>117</v>
      </c>
      <c r="D76" s="14" t="s">
        <v>118</v>
      </c>
      <c r="E76" s="15">
        <v>-1704362</v>
      </c>
    </row>
    <row r="77" spans="1:12">
      <c r="A77" s="106"/>
      <c r="B77" s="100"/>
      <c r="C77" s="101" t="s">
        <v>12</v>
      </c>
      <c r="D77" s="101"/>
      <c r="E77" s="16">
        <v>-215976</v>
      </c>
    </row>
    <row r="78" spans="1:12">
      <c r="A78" s="106"/>
      <c r="B78" s="100" t="s">
        <v>489</v>
      </c>
      <c r="C78" s="14" t="s">
        <v>490</v>
      </c>
      <c r="D78" s="14" t="s">
        <v>491</v>
      </c>
      <c r="E78" s="15">
        <v>-35000</v>
      </c>
    </row>
    <row r="79" spans="1:12">
      <c r="A79" s="106"/>
      <c r="B79" s="100"/>
      <c r="C79" s="101" t="s">
        <v>12</v>
      </c>
      <c r="D79" s="101"/>
      <c r="E79" s="16">
        <v>-35000</v>
      </c>
    </row>
    <row r="80" spans="1:12">
      <c r="A80" s="106"/>
      <c r="B80" s="18" t="s">
        <v>51</v>
      </c>
      <c r="C80" s="105" t="s">
        <v>119</v>
      </c>
      <c r="D80" s="105"/>
      <c r="E80" s="19">
        <v>4102264</v>
      </c>
    </row>
    <row r="82" spans="5:5">
      <c r="E82" s="25"/>
    </row>
    <row r="83" spans="5:5">
      <c r="E83" s="25"/>
    </row>
  </sheetData>
  <mergeCells count="66">
    <mergeCell ref="B68:B69"/>
    <mergeCell ref="C69:D69"/>
    <mergeCell ref="A72:A80"/>
    <mergeCell ref="B72:E72"/>
    <mergeCell ref="B73:B74"/>
    <mergeCell ref="C74:D74"/>
    <mergeCell ref="B75:B77"/>
    <mergeCell ref="C77:D77"/>
    <mergeCell ref="C80:D80"/>
    <mergeCell ref="B78:B79"/>
    <mergeCell ref="C79:D79"/>
    <mergeCell ref="C45:D45"/>
    <mergeCell ref="A47:A70"/>
    <mergeCell ref="B47:E47"/>
    <mergeCell ref="B48:B50"/>
    <mergeCell ref="C50:D50"/>
    <mergeCell ref="B51:B56"/>
    <mergeCell ref="C56:D56"/>
    <mergeCell ref="B57:B58"/>
    <mergeCell ref="C58:D58"/>
    <mergeCell ref="B59:B60"/>
    <mergeCell ref="C60:D60"/>
    <mergeCell ref="B61:B63"/>
    <mergeCell ref="C63:D63"/>
    <mergeCell ref="B64:B67"/>
    <mergeCell ref="C67:D67"/>
    <mergeCell ref="C70:D70"/>
    <mergeCell ref="B32:B34"/>
    <mergeCell ref="C34:D34"/>
    <mergeCell ref="C35:D35"/>
    <mergeCell ref="A37:A45"/>
    <mergeCell ref="B37:E37"/>
    <mergeCell ref="B38:C38"/>
    <mergeCell ref="B39:C39"/>
    <mergeCell ref="B40:C40"/>
    <mergeCell ref="B41:C41"/>
    <mergeCell ref="B42:C42"/>
    <mergeCell ref="B43:C43"/>
    <mergeCell ref="B44:C44"/>
    <mergeCell ref="A9:A35"/>
    <mergeCell ref="B9:B10"/>
    <mergeCell ref="C10:D10"/>
    <mergeCell ref="B11:B12"/>
    <mergeCell ref="B28:B29"/>
    <mergeCell ref="C29:D29"/>
    <mergeCell ref="B30:B31"/>
    <mergeCell ref="C31:D31"/>
    <mergeCell ref="B26:B27"/>
    <mergeCell ref="C27:D27"/>
    <mergeCell ref="C12:D12"/>
    <mergeCell ref="B13:B15"/>
    <mergeCell ref="C15:D15"/>
    <mergeCell ref="B16:B19"/>
    <mergeCell ref="C19:D19"/>
    <mergeCell ref="B20:B21"/>
    <mergeCell ref="C21:D21"/>
    <mergeCell ref="B22:B23"/>
    <mergeCell ref="C23:D23"/>
    <mergeCell ref="B24:B25"/>
    <mergeCell ref="C25:D25"/>
    <mergeCell ref="C8:D8"/>
    <mergeCell ref="B1:E1"/>
    <mergeCell ref="B2:E2"/>
    <mergeCell ref="B3:E3"/>
    <mergeCell ref="A5:E5"/>
    <mergeCell ref="A6:E6"/>
  </mergeCells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N213"/>
  <sheetViews>
    <sheetView showGridLines="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K3" sqref="K3:N3"/>
    </sheetView>
  </sheetViews>
  <sheetFormatPr defaultColWidth="8.88671875" defaultRowHeight="13.2"/>
  <cols>
    <col min="1" max="1" width="5.33203125" style="2" customWidth="1"/>
    <col min="2" max="2" width="5.109375" style="2" bestFit="1" customWidth="1"/>
    <col min="3" max="3" width="6.6640625" style="2" bestFit="1" customWidth="1"/>
    <col min="4" max="4" width="14.88671875" style="2" customWidth="1"/>
    <col min="5" max="5" width="9.6640625" style="2" customWidth="1"/>
    <col min="6" max="6" width="27.88671875" style="2" customWidth="1"/>
    <col min="7" max="7" width="10.88671875" style="2" customWidth="1"/>
    <col min="8" max="8" width="10.6640625" style="2" customWidth="1"/>
    <col min="9" max="9" width="10.88671875" style="2" customWidth="1"/>
    <col min="10" max="10" width="10.6640625" style="2" customWidth="1"/>
    <col min="11" max="11" width="10.88671875" style="2" customWidth="1"/>
    <col min="12" max="12" width="10.6640625" style="2" customWidth="1"/>
    <col min="13" max="13" width="10.88671875" style="2" customWidth="1"/>
    <col min="14" max="14" width="10.6640625" style="2" customWidth="1"/>
    <col min="15" max="16384" width="8.88671875" style="2"/>
  </cols>
  <sheetData>
    <row r="1" spans="1:14" ht="13.5" customHeight="1">
      <c r="A1" s="1"/>
      <c r="B1" s="1"/>
      <c r="C1" s="1"/>
      <c r="D1" s="1"/>
      <c r="E1" s="1"/>
      <c r="K1" s="97" t="s">
        <v>120</v>
      </c>
      <c r="L1" s="97"/>
      <c r="M1" s="97"/>
      <c r="N1" s="97"/>
    </row>
    <row r="2" spans="1:14" ht="13.5" customHeight="1">
      <c r="A2" s="4"/>
      <c r="B2" s="4"/>
      <c r="C2" s="4"/>
      <c r="D2" s="4"/>
      <c r="E2" s="4"/>
      <c r="K2" s="97" t="s">
        <v>1</v>
      </c>
      <c r="L2" s="97"/>
      <c r="M2" s="97"/>
      <c r="N2" s="97"/>
    </row>
    <row r="3" spans="1:14" ht="13.5" customHeight="1">
      <c r="A3" s="5"/>
      <c r="B3" s="5"/>
      <c r="C3" s="5"/>
      <c r="D3" s="5"/>
      <c r="E3" s="5"/>
      <c r="K3" s="97" t="s">
        <v>492</v>
      </c>
      <c r="L3" s="97"/>
      <c r="M3" s="97"/>
      <c r="N3" s="97"/>
    </row>
    <row r="4" spans="1:14" ht="10.5" customHeight="1">
      <c r="A4" s="6"/>
      <c r="B4" s="6"/>
      <c r="C4" s="6"/>
      <c r="D4" s="6"/>
      <c r="E4" s="6"/>
      <c r="F4" s="7"/>
      <c r="G4" s="6"/>
      <c r="H4" s="8"/>
      <c r="I4" s="8"/>
      <c r="J4" s="8"/>
      <c r="K4" s="9"/>
    </row>
    <row r="5" spans="1:14" ht="18.75" customHeight="1">
      <c r="A5" s="98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ht="18.75" customHeight="1">
      <c r="A6" s="99" t="s">
        <v>121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1:14" ht="10.5" customHeight="1"/>
    <row r="8" spans="1:14" ht="13.2" customHeight="1">
      <c r="A8" s="110" t="s">
        <v>4</v>
      </c>
      <c r="B8" s="110" t="s">
        <v>122</v>
      </c>
      <c r="C8" s="110" t="s">
        <v>123</v>
      </c>
      <c r="D8" s="110"/>
      <c r="E8" s="111" t="s">
        <v>124</v>
      </c>
      <c r="F8" s="112"/>
      <c r="G8" s="115" t="s">
        <v>7</v>
      </c>
      <c r="H8" s="115"/>
      <c r="I8" s="115"/>
      <c r="J8" s="115"/>
      <c r="K8" s="115"/>
      <c r="L8" s="115"/>
      <c r="M8" s="115"/>
      <c r="N8" s="115"/>
    </row>
    <row r="9" spans="1:14" ht="51">
      <c r="A9" s="110"/>
      <c r="B9" s="110"/>
      <c r="C9" s="110"/>
      <c r="D9" s="110"/>
      <c r="E9" s="113"/>
      <c r="F9" s="114"/>
      <c r="G9" s="26" t="s">
        <v>12</v>
      </c>
      <c r="H9" s="27" t="s">
        <v>125</v>
      </c>
      <c r="I9" s="27" t="s">
        <v>126</v>
      </c>
      <c r="J9" s="27" t="s">
        <v>127</v>
      </c>
      <c r="K9" s="27" t="s">
        <v>128</v>
      </c>
      <c r="L9" s="27" t="s">
        <v>129</v>
      </c>
      <c r="M9" s="27" t="s">
        <v>130</v>
      </c>
      <c r="N9" s="27" t="s">
        <v>131</v>
      </c>
    </row>
    <row r="10" spans="1:14" ht="13.2" customHeight="1">
      <c r="A10" s="100" t="s">
        <v>53</v>
      </c>
      <c r="B10" s="102" t="s">
        <v>55</v>
      </c>
      <c r="C10" s="100" t="s">
        <v>132</v>
      </c>
      <c r="D10" s="100" t="s">
        <v>133</v>
      </c>
      <c r="E10" s="14" t="s">
        <v>134</v>
      </c>
      <c r="F10" s="14" t="s">
        <v>2</v>
      </c>
      <c r="G10" s="16">
        <v>2415292</v>
      </c>
      <c r="H10" s="15">
        <v>1975326</v>
      </c>
      <c r="I10" s="15">
        <v>415186</v>
      </c>
      <c r="J10" s="28"/>
      <c r="K10" s="28"/>
      <c r="L10" s="15">
        <v>24780</v>
      </c>
      <c r="M10" s="28"/>
      <c r="N10" s="28"/>
    </row>
    <row r="11" spans="1:14">
      <c r="A11" s="100"/>
      <c r="B11" s="103"/>
      <c r="C11" s="100"/>
      <c r="D11" s="100"/>
      <c r="E11" s="14" t="s">
        <v>135</v>
      </c>
      <c r="F11" s="14" t="s">
        <v>136</v>
      </c>
      <c r="G11" s="16">
        <v>61818</v>
      </c>
      <c r="H11" s="15">
        <v>49452</v>
      </c>
      <c r="I11" s="15">
        <v>12366</v>
      </c>
      <c r="J11" s="28"/>
      <c r="K11" s="28"/>
      <c r="L11" s="28"/>
      <c r="M11" s="28"/>
      <c r="N11" s="28"/>
    </row>
    <row r="12" spans="1:14">
      <c r="A12" s="100"/>
      <c r="B12" s="103"/>
      <c r="C12" s="100"/>
      <c r="D12" s="100"/>
      <c r="E12" s="14" t="s">
        <v>137</v>
      </c>
      <c r="F12" s="14" t="s">
        <v>138</v>
      </c>
      <c r="G12" s="16">
        <v>79424</v>
      </c>
      <c r="H12" s="15">
        <v>59174</v>
      </c>
      <c r="I12" s="15">
        <v>20250</v>
      </c>
      <c r="J12" s="28"/>
      <c r="K12" s="28"/>
      <c r="L12" s="28"/>
      <c r="M12" s="28"/>
      <c r="N12" s="28"/>
    </row>
    <row r="13" spans="1:14">
      <c r="A13" s="100"/>
      <c r="B13" s="103"/>
      <c r="C13" s="100"/>
      <c r="D13" s="100"/>
      <c r="E13" s="14" t="s">
        <v>139</v>
      </c>
      <c r="F13" s="14" t="s">
        <v>140</v>
      </c>
      <c r="G13" s="16">
        <v>56760</v>
      </c>
      <c r="H13" s="15">
        <v>45254</v>
      </c>
      <c r="I13" s="15">
        <v>11506</v>
      </c>
      <c r="J13" s="28"/>
      <c r="K13" s="28"/>
      <c r="L13" s="28"/>
      <c r="M13" s="28"/>
      <c r="N13" s="28"/>
    </row>
    <row r="14" spans="1:14">
      <c r="A14" s="100"/>
      <c r="B14" s="103"/>
      <c r="C14" s="100"/>
      <c r="D14" s="100"/>
      <c r="E14" s="14" t="s">
        <v>141</v>
      </c>
      <c r="F14" s="14" t="s">
        <v>142</v>
      </c>
      <c r="G14" s="16">
        <v>79080</v>
      </c>
      <c r="H14" s="15">
        <v>45314</v>
      </c>
      <c r="I14" s="15">
        <v>24766</v>
      </c>
      <c r="J14" s="28"/>
      <c r="K14" s="28"/>
      <c r="L14" s="15">
        <v>9000</v>
      </c>
      <c r="M14" s="28"/>
      <c r="N14" s="28"/>
    </row>
    <row r="15" spans="1:14">
      <c r="A15" s="100"/>
      <c r="B15" s="103"/>
      <c r="C15" s="100"/>
      <c r="D15" s="100"/>
      <c r="E15" s="14" t="s">
        <v>143</v>
      </c>
      <c r="F15" s="14" t="s">
        <v>144</v>
      </c>
      <c r="G15" s="16">
        <v>248898</v>
      </c>
      <c r="H15" s="15">
        <v>39204</v>
      </c>
      <c r="I15" s="15">
        <v>11694</v>
      </c>
      <c r="J15" s="28"/>
      <c r="K15" s="28"/>
      <c r="L15" s="15">
        <v>198000</v>
      </c>
      <c r="M15" s="28"/>
      <c r="N15" s="28"/>
    </row>
    <row r="16" spans="1:14">
      <c r="A16" s="100"/>
      <c r="B16" s="103"/>
      <c r="C16" s="100"/>
      <c r="D16" s="100"/>
      <c r="E16" s="14" t="s">
        <v>145</v>
      </c>
      <c r="F16" s="14" t="s">
        <v>146</v>
      </c>
      <c r="G16" s="16">
        <v>61364</v>
      </c>
      <c r="H16" s="15">
        <v>41969</v>
      </c>
      <c r="I16" s="15">
        <v>19395</v>
      </c>
      <c r="J16" s="28"/>
      <c r="K16" s="28"/>
      <c r="L16" s="28"/>
      <c r="M16" s="28"/>
      <c r="N16" s="28"/>
    </row>
    <row r="17" spans="1:14">
      <c r="A17" s="100"/>
      <c r="B17" s="103"/>
      <c r="C17" s="100"/>
      <c r="D17" s="100"/>
      <c r="E17" s="14" t="s">
        <v>147</v>
      </c>
      <c r="F17" s="14" t="s">
        <v>148</v>
      </c>
      <c r="G17" s="16">
        <v>74942</v>
      </c>
      <c r="H17" s="15">
        <v>55680</v>
      </c>
      <c r="I17" s="15">
        <v>19262</v>
      </c>
      <c r="J17" s="28"/>
      <c r="K17" s="28"/>
      <c r="L17" s="28"/>
      <c r="M17" s="28"/>
      <c r="N17" s="28"/>
    </row>
    <row r="18" spans="1:14">
      <c r="A18" s="100"/>
      <c r="B18" s="103"/>
      <c r="C18" s="100"/>
      <c r="D18" s="100"/>
      <c r="E18" s="14" t="s">
        <v>149</v>
      </c>
      <c r="F18" s="14" t="s">
        <v>150</v>
      </c>
      <c r="G18" s="16">
        <v>58740</v>
      </c>
      <c r="H18" s="15">
        <v>43687</v>
      </c>
      <c r="I18" s="15">
        <v>15053</v>
      </c>
      <c r="J18" s="28"/>
      <c r="K18" s="28"/>
      <c r="L18" s="28"/>
      <c r="M18" s="28"/>
      <c r="N18" s="28"/>
    </row>
    <row r="19" spans="1:14">
      <c r="A19" s="100"/>
      <c r="B19" s="103"/>
      <c r="C19" s="100"/>
      <c r="D19" s="100"/>
      <c r="E19" s="14" t="s">
        <v>151</v>
      </c>
      <c r="F19" s="14" t="s">
        <v>152</v>
      </c>
      <c r="G19" s="16">
        <v>65674</v>
      </c>
      <c r="H19" s="15">
        <v>40886</v>
      </c>
      <c r="I19" s="15">
        <v>24788</v>
      </c>
      <c r="J19" s="28"/>
      <c r="K19" s="28"/>
      <c r="L19" s="28"/>
      <c r="M19" s="28"/>
      <c r="N19" s="28"/>
    </row>
    <row r="20" spans="1:14">
      <c r="A20" s="100"/>
      <c r="B20" s="103"/>
      <c r="C20" s="100"/>
      <c r="D20" s="100"/>
      <c r="E20" s="14" t="s">
        <v>153</v>
      </c>
      <c r="F20" s="14" t="s">
        <v>154</v>
      </c>
      <c r="G20" s="16">
        <v>72998</v>
      </c>
      <c r="H20" s="15">
        <v>46950</v>
      </c>
      <c r="I20" s="15">
        <v>26048</v>
      </c>
      <c r="J20" s="28"/>
      <c r="K20" s="28"/>
      <c r="L20" s="28"/>
      <c r="M20" s="28"/>
      <c r="N20" s="28"/>
    </row>
    <row r="21" spans="1:14">
      <c r="A21" s="100"/>
      <c r="B21" s="103"/>
      <c r="C21" s="100"/>
      <c r="D21" s="100"/>
      <c r="E21" s="14" t="s">
        <v>155</v>
      </c>
      <c r="F21" s="14" t="s">
        <v>156</v>
      </c>
      <c r="G21" s="16">
        <v>55743</v>
      </c>
      <c r="H21" s="15">
        <v>42547</v>
      </c>
      <c r="I21" s="15">
        <v>13196</v>
      </c>
      <c r="J21" s="28"/>
      <c r="K21" s="28"/>
      <c r="L21" s="28"/>
      <c r="M21" s="28"/>
      <c r="N21" s="28"/>
    </row>
    <row r="22" spans="1:14">
      <c r="A22" s="100"/>
      <c r="B22" s="103"/>
      <c r="C22" s="100"/>
      <c r="D22" s="100"/>
      <c r="E22" s="14" t="s">
        <v>157</v>
      </c>
      <c r="F22" s="14" t="s">
        <v>158</v>
      </c>
      <c r="G22" s="16">
        <v>92884</v>
      </c>
      <c r="H22" s="15">
        <v>42898</v>
      </c>
      <c r="I22" s="15">
        <v>9082</v>
      </c>
      <c r="J22" s="28"/>
      <c r="K22" s="28"/>
      <c r="L22" s="15">
        <v>40904</v>
      </c>
      <c r="M22" s="28"/>
      <c r="N22" s="28"/>
    </row>
    <row r="23" spans="1:14">
      <c r="A23" s="100"/>
      <c r="B23" s="103"/>
      <c r="C23" s="100"/>
      <c r="D23" s="100"/>
      <c r="E23" s="101" t="s">
        <v>12</v>
      </c>
      <c r="F23" s="101"/>
      <c r="G23" s="16">
        <v>3423617</v>
      </c>
      <c r="H23" s="16">
        <v>2528341</v>
      </c>
      <c r="I23" s="16">
        <v>622592</v>
      </c>
      <c r="J23" s="29"/>
      <c r="K23" s="29"/>
      <c r="L23" s="16">
        <v>272684</v>
      </c>
      <c r="M23" s="29"/>
      <c r="N23" s="29"/>
    </row>
    <row r="24" spans="1:14" ht="20.399999999999999" customHeight="1">
      <c r="A24" s="100"/>
      <c r="B24" s="103"/>
      <c r="C24" s="100" t="s">
        <v>159</v>
      </c>
      <c r="D24" s="100" t="s">
        <v>160</v>
      </c>
      <c r="E24" s="14" t="s">
        <v>134</v>
      </c>
      <c r="F24" s="14" t="s">
        <v>2</v>
      </c>
      <c r="G24" s="16">
        <v>449829</v>
      </c>
      <c r="H24" s="15">
        <v>33260</v>
      </c>
      <c r="I24" s="15">
        <v>289106</v>
      </c>
      <c r="J24" s="15">
        <v>1800</v>
      </c>
      <c r="K24" s="28"/>
      <c r="L24" s="15">
        <v>66983</v>
      </c>
      <c r="M24" s="15">
        <v>51380</v>
      </c>
      <c r="N24" s="15">
        <v>7300</v>
      </c>
    </row>
    <row r="25" spans="1:14" ht="18" customHeight="1">
      <c r="A25" s="100"/>
      <c r="B25" s="103"/>
      <c r="C25" s="100"/>
      <c r="D25" s="100"/>
      <c r="E25" s="101" t="s">
        <v>12</v>
      </c>
      <c r="F25" s="101"/>
      <c r="G25" s="16">
        <v>449829</v>
      </c>
      <c r="H25" s="16">
        <v>33260</v>
      </c>
      <c r="I25" s="16">
        <v>289106</v>
      </c>
      <c r="J25" s="16">
        <v>1800</v>
      </c>
      <c r="K25" s="29"/>
      <c r="L25" s="16">
        <v>66983</v>
      </c>
      <c r="M25" s="16">
        <v>51380</v>
      </c>
      <c r="N25" s="16">
        <v>7300</v>
      </c>
    </row>
    <row r="26" spans="1:14">
      <c r="A26" s="100"/>
      <c r="B26" s="103"/>
      <c r="C26" s="100" t="s">
        <v>161</v>
      </c>
      <c r="D26" s="100" t="s">
        <v>162</v>
      </c>
      <c r="E26" s="14" t="s">
        <v>134</v>
      </c>
      <c r="F26" s="14" t="s">
        <v>2</v>
      </c>
      <c r="G26" s="16">
        <v>390000</v>
      </c>
      <c r="H26" s="28"/>
      <c r="I26" s="15">
        <v>40000</v>
      </c>
      <c r="J26" s="28"/>
      <c r="K26" s="15">
        <v>350000</v>
      </c>
      <c r="L26" s="28"/>
      <c r="M26" s="28"/>
      <c r="N26" s="28"/>
    </row>
    <row r="27" spans="1:14">
      <c r="A27" s="100"/>
      <c r="B27" s="103"/>
      <c r="C27" s="100"/>
      <c r="D27" s="100"/>
      <c r="E27" s="101" t="s">
        <v>12</v>
      </c>
      <c r="F27" s="101"/>
      <c r="G27" s="16">
        <v>390000</v>
      </c>
      <c r="H27" s="29"/>
      <c r="I27" s="16">
        <v>40000</v>
      </c>
      <c r="J27" s="29"/>
      <c r="K27" s="16">
        <v>350000</v>
      </c>
      <c r="L27" s="29"/>
      <c r="M27" s="29"/>
      <c r="N27" s="29"/>
    </row>
    <row r="28" spans="1:14" ht="20.399999999999999" customHeight="1">
      <c r="A28" s="100"/>
      <c r="B28" s="104"/>
      <c r="C28" s="30" t="s">
        <v>12</v>
      </c>
      <c r="D28" s="116" t="s">
        <v>163</v>
      </c>
      <c r="E28" s="117"/>
      <c r="F28" s="118"/>
      <c r="G28" s="19">
        <v>4263446</v>
      </c>
      <c r="H28" s="19">
        <v>2561601</v>
      </c>
      <c r="I28" s="19">
        <v>951698</v>
      </c>
      <c r="J28" s="19">
        <v>1800</v>
      </c>
      <c r="K28" s="19">
        <v>350000</v>
      </c>
      <c r="L28" s="19">
        <v>339667</v>
      </c>
      <c r="M28" s="19">
        <v>51380</v>
      </c>
      <c r="N28" s="19">
        <v>7300</v>
      </c>
    </row>
    <row r="29" spans="1:14">
      <c r="A29" s="100"/>
      <c r="B29" s="100" t="s">
        <v>57</v>
      </c>
      <c r="C29" s="100" t="s">
        <v>164</v>
      </c>
      <c r="D29" s="100" t="s">
        <v>165</v>
      </c>
      <c r="E29" s="14" t="s">
        <v>134</v>
      </c>
      <c r="F29" s="14" t="s">
        <v>2</v>
      </c>
      <c r="G29" s="16">
        <v>126000</v>
      </c>
      <c r="H29" s="28"/>
      <c r="I29" s="15">
        <v>106000</v>
      </c>
      <c r="J29" s="28"/>
      <c r="K29" s="28"/>
      <c r="L29" s="15">
        <v>20000</v>
      </c>
      <c r="M29" s="28"/>
      <c r="N29" s="28"/>
    </row>
    <row r="30" spans="1:14">
      <c r="A30" s="100"/>
      <c r="B30" s="100"/>
      <c r="C30" s="100"/>
      <c r="D30" s="100"/>
      <c r="E30" s="101" t="s">
        <v>12</v>
      </c>
      <c r="F30" s="101"/>
      <c r="G30" s="16">
        <v>126000</v>
      </c>
      <c r="H30" s="29"/>
      <c r="I30" s="16">
        <v>106000</v>
      </c>
      <c r="J30" s="29"/>
      <c r="K30" s="29"/>
      <c r="L30" s="16">
        <v>20000</v>
      </c>
      <c r="M30" s="29"/>
      <c r="N30" s="29"/>
    </row>
    <row r="31" spans="1:14">
      <c r="A31" s="100"/>
      <c r="B31" s="100"/>
      <c r="C31" s="100" t="s">
        <v>166</v>
      </c>
      <c r="D31" s="100" t="s">
        <v>167</v>
      </c>
      <c r="E31" s="14" t="s">
        <v>134</v>
      </c>
      <c r="F31" s="14" t="s">
        <v>2</v>
      </c>
      <c r="G31" s="16">
        <v>101196</v>
      </c>
      <c r="H31" s="28"/>
      <c r="I31" s="15">
        <v>71134</v>
      </c>
      <c r="J31" s="15">
        <v>6062</v>
      </c>
      <c r="K31" s="28"/>
      <c r="L31" s="15">
        <v>24000</v>
      </c>
      <c r="M31" s="28"/>
      <c r="N31" s="28"/>
    </row>
    <row r="32" spans="1:14">
      <c r="A32" s="100"/>
      <c r="B32" s="100"/>
      <c r="C32" s="100"/>
      <c r="D32" s="100"/>
      <c r="E32" s="14" t="s">
        <v>141</v>
      </c>
      <c r="F32" s="14" t="s">
        <v>142</v>
      </c>
      <c r="G32" s="16">
        <v>9681</v>
      </c>
      <c r="H32" s="28"/>
      <c r="I32" s="28"/>
      <c r="J32" s="28"/>
      <c r="K32" s="28"/>
      <c r="L32" s="15">
        <v>9681</v>
      </c>
      <c r="M32" s="28"/>
      <c r="N32" s="28"/>
    </row>
    <row r="33" spans="1:14">
      <c r="A33" s="100"/>
      <c r="B33" s="100"/>
      <c r="C33" s="100"/>
      <c r="D33" s="100"/>
      <c r="E33" s="14" t="s">
        <v>143</v>
      </c>
      <c r="F33" s="14" t="s">
        <v>144</v>
      </c>
      <c r="G33" s="16">
        <v>1403</v>
      </c>
      <c r="H33" s="28"/>
      <c r="I33" s="15">
        <v>203</v>
      </c>
      <c r="J33" s="15">
        <v>1200</v>
      </c>
      <c r="K33" s="28"/>
      <c r="L33" s="28"/>
      <c r="M33" s="28"/>
      <c r="N33" s="28"/>
    </row>
    <row r="34" spans="1:14">
      <c r="A34" s="100"/>
      <c r="B34" s="100"/>
      <c r="C34" s="100"/>
      <c r="D34" s="100"/>
      <c r="E34" s="14" t="s">
        <v>145</v>
      </c>
      <c r="F34" s="14" t="s">
        <v>146</v>
      </c>
      <c r="G34" s="16">
        <v>1237</v>
      </c>
      <c r="H34" s="28"/>
      <c r="I34" s="15">
        <v>1237</v>
      </c>
      <c r="J34" s="28"/>
      <c r="K34" s="28"/>
      <c r="L34" s="28"/>
      <c r="M34" s="28"/>
      <c r="N34" s="28"/>
    </row>
    <row r="35" spans="1:14">
      <c r="A35" s="100"/>
      <c r="B35" s="100"/>
      <c r="C35" s="100"/>
      <c r="D35" s="100"/>
      <c r="E35" s="14" t="s">
        <v>149</v>
      </c>
      <c r="F35" s="14" t="s">
        <v>150</v>
      </c>
      <c r="G35" s="16">
        <v>49678</v>
      </c>
      <c r="H35" s="28"/>
      <c r="I35" s="15">
        <v>9316</v>
      </c>
      <c r="J35" s="28"/>
      <c r="K35" s="28"/>
      <c r="L35" s="15">
        <v>40362</v>
      </c>
      <c r="M35" s="28"/>
      <c r="N35" s="28"/>
    </row>
    <row r="36" spans="1:14">
      <c r="A36" s="100"/>
      <c r="B36" s="100"/>
      <c r="C36" s="100"/>
      <c r="D36" s="100"/>
      <c r="E36" s="101" t="s">
        <v>12</v>
      </c>
      <c r="F36" s="101"/>
      <c r="G36" s="16">
        <v>163195</v>
      </c>
      <c r="H36" s="29"/>
      <c r="I36" s="16">
        <v>81890</v>
      </c>
      <c r="J36" s="16">
        <v>7262</v>
      </c>
      <c r="K36" s="29"/>
      <c r="L36" s="16">
        <v>74043</v>
      </c>
      <c r="M36" s="29"/>
      <c r="N36" s="29"/>
    </row>
    <row r="37" spans="1:14">
      <c r="A37" s="100"/>
      <c r="B37" s="100"/>
      <c r="C37" s="100" t="s">
        <v>168</v>
      </c>
      <c r="D37" s="100" t="s">
        <v>169</v>
      </c>
      <c r="E37" s="14" t="s">
        <v>134</v>
      </c>
      <c r="F37" s="14" t="s">
        <v>2</v>
      </c>
      <c r="G37" s="16">
        <v>198976</v>
      </c>
      <c r="H37" s="28"/>
      <c r="I37" s="15">
        <v>55257</v>
      </c>
      <c r="J37" s="28"/>
      <c r="K37" s="28"/>
      <c r="L37" s="15">
        <v>143719</v>
      </c>
      <c r="M37" s="28"/>
      <c r="N37" s="28"/>
    </row>
    <row r="38" spans="1:14">
      <c r="A38" s="100"/>
      <c r="B38" s="100"/>
      <c r="C38" s="100"/>
      <c r="D38" s="100"/>
      <c r="E38" s="14" t="s">
        <v>135</v>
      </c>
      <c r="F38" s="14" t="s">
        <v>136</v>
      </c>
      <c r="G38" s="16">
        <v>40414</v>
      </c>
      <c r="H38" s="28"/>
      <c r="I38" s="15">
        <v>40014</v>
      </c>
      <c r="J38" s="28"/>
      <c r="K38" s="28"/>
      <c r="L38" s="15">
        <v>400</v>
      </c>
      <c r="M38" s="28"/>
      <c r="N38" s="28"/>
    </row>
    <row r="39" spans="1:14">
      <c r="A39" s="100"/>
      <c r="B39" s="100"/>
      <c r="C39" s="100"/>
      <c r="D39" s="100"/>
      <c r="E39" s="14" t="s">
        <v>137</v>
      </c>
      <c r="F39" s="14" t="s">
        <v>138</v>
      </c>
      <c r="G39" s="16">
        <v>323483</v>
      </c>
      <c r="H39" s="28"/>
      <c r="I39" s="15">
        <v>50524</v>
      </c>
      <c r="J39" s="28"/>
      <c r="K39" s="28"/>
      <c r="L39" s="15">
        <v>272959</v>
      </c>
      <c r="M39" s="28"/>
      <c r="N39" s="28"/>
    </row>
    <row r="40" spans="1:14">
      <c r="A40" s="100"/>
      <c r="B40" s="100"/>
      <c r="C40" s="100"/>
      <c r="D40" s="100"/>
      <c r="E40" s="14" t="s">
        <v>139</v>
      </c>
      <c r="F40" s="14" t="s">
        <v>140</v>
      </c>
      <c r="G40" s="16">
        <v>218476</v>
      </c>
      <c r="H40" s="28"/>
      <c r="I40" s="15">
        <v>63966</v>
      </c>
      <c r="J40" s="28"/>
      <c r="K40" s="28"/>
      <c r="L40" s="28">
        <v>154510</v>
      </c>
      <c r="M40" s="28"/>
      <c r="N40" s="28"/>
    </row>
    <row r="41" spans="1:14">
      <c r="A41" s="100"/>
      <c r="B41" s="100"/>
      <c r="C41" s="100"/>
      <c r="D41" s="100"/>
      <c r="E41" s="14" t="s">
        <v>141</v>
      </c>
      <c r="F41" s="14" t="s">
        <v>142</v>
      </c>
      <c r="G41" s="16">
        <v>39553</v>
      </c>
      <c r="H41" s="28"/>
      <c r="I41" s="15">
        <v>39553</v>
      </c>
      <c r="J41" s="28"/>
      <c r="K41" s="28"/>
      <c r="L41" s="28"/>
      <c r="M41" s="28"/>
      <c r="N41" s="28"/>
    </row>
    <row r="42" spans="1:14">
      <c r="A42" s="100"/>
      <c r="B42" s="100"/>
      <c r="C42" s="100"/>
      <c r="D42" s="100"/>
      <c r="E42" s="14" t="s">
        <v>143</v>
      </c>
      <c r="F42" s="14" t="s">
        <v>144</v>
      </c>
      <c r="G42" s="16">
        <v>15757</v>
      </c>
      <c r="H42" s="15">
        <v>6874</v>
      </c>
      <c r="I42" s="15">
        <v>8883</v>
      </c>
      <c r="J42" s="28"/>
      <c r="K42" s="28"/>
      <c r="L42" s="28"/>
      <c r="M42" s="28"/>
      <c r="N42" s="28"/>
    </row>
    <row r="43" spans="1:14">
      <c r="A43" s="100"/>
      <c r="B43" s="100"/>
      <c r="C43" s="100"/>
      <c r="D43" s="100"/>
      <c r="E43" s="14" t="s">
        <v>145</v>
      </c>
      <c r="F43" s="14" t="s">
        <v>146</v>
      </c>
      <c r="G43" s="16">
        <v>196888</v>
      </c>
      <c r="H43" s="28"/>
      <c r="I43" s="15">
        <v>80183</v>
      </c>
      <c r="J43" s="28"/>
      <c r="K43" s="28"/>
      <c r="L43" s="15">
        <v>116705</v>
      </c>
      <c r="M43" s="28"/>
      <c r="N43" s="28"/>
    </row>
    <row r="44" spans="1:14">
      <c r="A44" s="100"/>
      <c r="B44" s="100"/>
      <c r="C44" s="100"/>
      <c r="D44" s="100"/>
      <c r="E44" s="14" t="s">
        <v>147</v>
      </c>
      <c r="F44" s="14" t="s">
        <v>148</v>
      </c>
      <c r="G44" s="16">
        <v>37251</v>
      </c>
      <c r="H44" s="28"/>
      <c r="I44" s="15">
        <v>37251</v>
      </c>
      <c r="J44" s="28"/>
      <c r="K44" s="28"/>
      <c r="L44" s="28"/>
      <c r="M44" s="28"/>
      <c r="N44" s="28"/>
    </row>
    <row r="45" spans="1:14">
      <c r="A45" s="100"/>
      <c r="B45" s="100"/>
      <c r="C45" s="100"/>
      <c r="D45" s="100"/>
      <c r="E45" s="14" t="s">
        <v>149</v>
      </c>
      <c r="F45" s="14" t="s">
        <v>150</v>
      </c>
      <c r="G45" s="16">
        <v>32593</v>
      </c>
      <c r="H45" s="15">
        <v>2903</v>
      </c>
      <c r="I45" s="15">
        <v>29690</v>
      </c>
      <c r="J45" s="28"/>
      <c r="K45" s="28"/>
      <c r="L45" s="28"/>
      <c r="M45" s="28"/>
      <c r="N45" s="28"/>
    </row>
    <row r="46" spans="1:14">
      <c r="A46" s="100"/>
      <c r="B46" s="100"/>
      <c r="C46" s="100"/>
      <c r="D46" s="100"/>
      <c r="E46" s="14" t="s">
        <v>151</v>
      </c>
      <c r="F46" s="14" t="s">
        <v>152</v>
      </c>
      <c r="G46" s="16">
        <v>32285</v>
      </c>
      <c r="H46" s="28"/>
      <c r="I46" s="15">
        <v>32285</v>
      </c>
      <c r="J46" s="28"/>
      <c r="K46" s="28"/>
      <c r="L46" s="28"/>
      <c r="M46" s="28"/>
      <c r="N46" s="28"/>
    </row>
    <row r="47" spans="1:14">
      <c r="A47" s="100"/>
      <c r="B47" s="100"/>
      <c r="C47" s="100"/>
      <c r="D47" s="100"/>
      <c r="E47" s="14" t="s">
        <v>153</v>
      </c>
      <c r="F47" s="14" t="s">
        <v>154</v>
      </c>
      <c r="G47" s="16">
        <v>181125</v>
      </c>
      <c r="H47" s="15">
        <v>1190</v>
      </c>
      <c r="I47" s="15">
        <v>46230</v>
      </c>
      <c r="J47" s="28"/>
      <c r="K47" s="28"/>
      <c r="L47" s="28">
        <v>133705</v>
      </c>
      <c r="M47" s="28"/>
      <c r="N47" s="28"/>
    </row>
    <row r="48" spans="1:14">
      <c r="A48" s="100"/>
      <c r="B48" s="100"/>
      <c r="C48" s="100"/>
      <c r="D48" s="100"/>
      <c r="E48" s="14" t="s">
        <v>155</v>
      </c>
      <c r="F48" s="14" t="s">
        <v>156</v>
      </c>
      <c r="G48" s="16">
        <v>35666</v>
      </c>
      <c r="H48" s="28"/>
      <c r="I48" s="15">
        <v>30961</v>
      </c>
      <c r="J48" s="28"/>
      <c r="K48" s="28"/>
      <c r="L48" s="15">
        <v>4705</v>
      </c>
      <c r="M48" s="28"/>
      <c r="N48" s="28"/>
    </row>
    <row r="49" spans="1:14">
      <c r="A49" s="100"/>
      <c r="B49" s="100"/>
      <c r="C49" s="100"/>
      <c r="D49" s="100"/>
      <c r="E49" s="14" t="s">
        <v>157</v>
      </c>
      <c r="F49" s="14" t="s">
        <v>158</v>
      </c>
      <c r="G49" s="16">
        <v>25785</v>
      </c>
      <c r="H49" s="28"/>
      <c r="I49" s="15">
        <v>25785</v>
      </c>
      <c r="J49" s="28"/>
      <c r="K49" s="28"/>
      <c r="L49" s="28"/>
      <c r="M49" s="28"/>
      <c r="N49" s="28"/>
    </row>
    <row r="50" spans="1:14">
      <c r="A50" s="100"/>
      <c r="B50" s="100"/>
      <c r="C50" s="100"/>
      <c r="D50" s="100"/>
      <c r="E50" s="101" t="s">
        <v>12</v>
      </c>
      <c r="F50" s="101"/>
      <c r="G50" s="16">
        <v>1378252</v>
      </c>
      <c r="H50" s="16">
        <v>10967</v>
      </c>
      <c r="I50" s="16">
        <v>540582</v>
      </c>
      <c r="J50" s="29"/>
      <c r="K50" s="29"/>
      <c r="L50" s="16">
        <v>826703</v>
      </c>
      <c r="M50" s="29"/>
      <c r="N50" s="29"/>
    </row>
    <row r="51" spans="1:14">
      <c r="A51" s="100"/>
      <c r="B51" s="100"/>
      <c r="C51" s="100" t="s">
        <v>170</v>
      </c>
      <c r="D51" s="100" t="s">
        <v>171</v>
      </c>
      <c r="E51" s="14" t="s">
        <v>134</v>
      </c>
      <c r="F51" s="14" t="s">
        <v>2</v>
      </c>
      <c r="G51" s="16">
        <v>503748</v>
      </c>
      <c r="H51" s="28"/>
      <c r="I51" s="15">
        <v>50851</v>
      </c>
      <c r="J51" s="15">
        <v>47000</v>
      </c>
      <c r="K51" s="28"/>
      <c r="L51" s="15">
        <v>405897</v>
      </c>
      <c r="M51" s="28"/>
      <c r="N51" s="28"/>
    </row>
    <row r="52" spans="1:14">
      <c r="A52" s="100"/>
      <c r="B52" s="100"/>
      <c r="C52" s="100"/>
      <c r="D52" s="100"/>
      <c r="E52" s="101" t="s">
        <v>12</v>
      </c>
      <c r="F52" s="101"/>
      <c r="G52" s="16">
        <v>503748</v>
      </c>
      <c r="H52" s="29"/>
      <c r="I52" s="16">
        <v>50851</v>
      </c>
      <c r="J52" s="16">
        <v>47000</v>
      </c>
      <c r="K52" s="29"/>
      <c r="L52" s="16">
        <v>405897</v>
      </c>
      <c r="M52" s="29"/>
      <c r="N52" s="29"/>
    </row>
    <row r="53" spans="1:14">
      <c r="A53" s="100"/>
      <c r="B53" s="100"/>
      <c r="C53" s="100" t="s">
        <v>172</v>
      </c>
      <c r="D53" s="100" t="s">
        <v>173</v>
      </c>
      <c r="E53" s="14" t="s">
        <v>134</v>
      </c>
      <c r="F53" s="14" t="s">
        <v>2</v>
      </c>
      <c r="G53" s="16">
        <v>41669</v>
      </c>
      <c r="H53" s="15">
        <v>2274</v>
      </c>
      <c r="I53" s="28"/>
      <c r="J53" s="28"/>
      <c r="K53" s="28"/>
      <c r="L53" s="28"/>
      <c r="M53" s="15">
        <v>39062</v>
      </c>
      <c r="N53" s="15">
        <v>333</v>
      </c>
    </row>
    <row r="54" spans="1:14">
      <c r="A54" s="100"/>
      <c r="B54" s="100"/>
      <c r="C54" s="100"/>
      <c r="D54" s="100"/>
      <c r="E54" s="101" t="s">
        <v>12</v>
      </c>
      <c r="F54" s="101"/>
      <c r="G54" s="16">
        <v>41669</v>
      </c>
      <c r="H54" s="16">
        <v>2274</v>
      </c>
      <c r="I54" s="29"/>
      <c r="J54" s="29"/>
      <c r="K54" s="29"/>
      <c r="L54" s="29"/>
      <c r="M54" s="16">
        <v>39062</v>
      </c>
      <c r="N54" s="16">
        <v>333</v>
      </c>
    </row>
    <row r="55" spans="1:14">
      <c r="A55" s="100"/>
      <c r="B55" s="100"/>
      <c r="C55" s="30" t="s">
        <v>12</v>
      </c>
      <c r="D55" s="116" t="s">
        <v>174</v>
      </c>
      <c r="E55" s="117"/>
      <c r="F55" s="118"/>
      <c r="G55" s="19">
        <v>2212864</v>
      </c>
      <c r="H55" s="19">
        <v>13241</v>
      </c>
      <c r="I55" s="19">
        <v>779323</v>
      </c>
      <c r="J55" s="19">
        <v>54262</v>
      </c>
      <c r="K55" s="31"/>
      <c r="L55" s="19">
        <v>1326643</v>
      </c>
      <c r="M55" s="19">
        <v>39062</v>
      </c>
      <c r="N55" s="19">
        <v>333</v>
      </c>
    </row>
    <row r="56" spans="1:14">
      <c r="A56" s="100"/>
      <c r="B56" s="100" t="s">
        <v>59</v>
      </c>
      <c r="C56" s="100" t="s">
        <v>175</v>
      </c>
      <c r="D56" s="100" t="s">
        <v>176</v>
      </c>
      <c r="E56" s="14" t="s">
        <v>134</v>
      </c>
      <c r="F56" s="14" t="s">
        <v>2</v>
      </c>
      <c r="G56" s="16">
        <v>223796</v>
      </c>
      <c r="H56" s="28"/>
      <c r="I56" s="15">
        <v>153616</v>
      </c>
      <c r="J56" s="28"/>
      <c r="K56" s="28"/>
      <c r="L56" s="15">
        <v>70180</v>
      </c>
      <c r="M56" s="28"/>
      <c r="N56" s="28"/>
    </row>
    <row r="57" spans="1:14">
      <c r="A57" s="100"/>
      <c r="B57" s="100"/>
      <c r="C57" s="100"/>
      <c r="D57" s="100"/>
      <c r="E57" s="14" t="s">
        <v>135</v>
      </c>
      <c r="F57" s="14" t="s">
        <v>136</v>
      </c>
      <c r="G57" s="16">
        <v>8419</v>
      </c>
      <c r="H57" s="28"/>
      <c r="I57" s="15">
        <v>8269</v>
      </c>
      <c r="J57" s="28"/>
      <c r="K57" s="28"/>
      <c r="L57" s="15">
        <v>150</v>
      </c>
      <c r="M57" s="28"/>
      <c r="N57" s="28"/>
    </row>
    <row r="58" spans="1:14">
      <c r="A58" s="100"/>
      <c r="B58" s="100"/>
      <c r="C58" s="100"/>
      <c r="D58" s="100"/>
      <c r="E58" s="14" t="s">
        <v>137</v>
      </c>
      <c r="F58" s="14" t="s">
        <v>138</v>
      </c>
      <c r="G58" s="16">
        <v>12660</v>
      </c>
      <c r="H58" s="28"/>
      <c r="I58" s="15">
        <v>12460</v>
      </c>
      <c r="J58" s="28"/>
      <c r="K58" s="28"/>
      <c r="L58" s="15">
        <v>200</v>
      </c>
      <c r="M58" s="28"/>
      <c r="N58" s="28"/>
    </row>
    <row r="59" spans="1:14">
      <c r="A59" s="100"/>
      <c r="B59" s="100"/>
      <c r="C59" s="100"/>
      <c r="D59" s="100"/>
      <c r="E59" s="14" t="s">
        <v>139</v>
      </c>
      <c r="F59" s="14" t="s">
        <v>140</v>
      </c>
      <c r="G59" s="16">
        <v>4319</v>
      </c>
      <c r="H59" s="28"/>
      <c r="I59" s="15">
        <v>4319</v>
      </c>
      <c r="J59" s="28"/>
      <c r="K59" s="28"/>
      <c r="L59" s="28"/>
      <c r="M59" s="28"/>
      <c r="N59" s="28"/>
    </row>
    <row r="60" spans="1:14">
      <c r="A60" s="100"/>
      <c r="B60" s="100"/>
      <c r="C60" s="100"/>
      <c r="D60" s="100"/>
      <c r="E60" s="14" t="s">
        <v>141</v>
      </c>
      <c r="F60" s="14" t="s">
        <v>142</v>
      </c>
      <c r="G60" s="16">
        <v>13070</v>
      </c>
      <c r="H60" s="28"/>
      <c r="I60" s="15">
        <v>5443</v>
      </c>
      <c r="J60" s="28"/>
      <c r="K60" s="28"/>
      <c r="L60" s="15">
        <v>7627</v>
      </c>
      <c r="M60" s="28"/>
      <c r="N60" s="28"/>
    </row>
    <row r="61" spans="1:14">
      <c r="A61" s="100"/>
      <c r="B61" s="100"/>
      <c r="C61" s="100"/>
      <c r="D61" s="100"/>
      <c r="E61" s="14" t="s">
        <v>143</v>
      </c>
      <c r="F61" s="14" t="s">
        <v>144</v>
      </c>
      <c r="G61" s="16">
        <v>3794</v>
      </c>
      <c r="H61" s="28"/>
      <c r="I61" s="15">
        <v>3794</v>
      </c>
      <c r="J61" s="28"/>
      <c r="K61" s="28"/>
      <c r="L61" s="28"/>
      <c r="M61" s="28"/>
      <c r="N61" s="28"/>
    </row>
    <row r="62" spans="1:14">
      <c r="A62" s="100"/>
      <c r="B62" s="100"/>
      <c r="C62" s="100"/>
      <c r="D62" s="100"/>
      <c r="E62" s="14" t="s">
        <v>145</v>
      </c>
      <c r="F62" s="14" t="s">
        <v>146</v>
      </c>
      <c r="G62" s="16">
        <v>14414</v>
      </c>
      <c r="H62" s="28"/>
      <c r="I62" s="15">
        <v>14414</v>
      </c>
      <c r="J62" s="28"/>
      <c r="K62" s="28"/>
      <c r="L62" s="28"/>
      <c r="M62" s="28"/>
      <c r="N62" s="28"/>
    </row>
    <row r="63" spans="1:14">
      <c r="A63" s="100"/>
      <c r="B63" s="100"/>
      <c r="C63" s="100"/>
      <c r="D63" s="100"/>
      <c r="E63" s="14" t="s">
        <v>147</v>
      </c>
      <c r="F63" s="14" t="s">
        <v>148</v>
      </c>
      <c r="G63" s="16">
        <v>7065</v>
      </c>
      <c r="H63" s="28"/>
      <c r="I63" s="15">
        <v>7065</v>
      </c>
      <c r="J63" s="28"/>
      <c r="K63" s="28"/>
      <c r="L63" s="28"/>
      <c r="M63" s="28"/>
      <c r="N63" s="28"/>
    </row>
    <row r="64" spans="1:14">
      <c r="A64" s="100"/>
      <c r="B64" s="100"/>
      <c r="C64" s="100"/>
      <c r="D64" s="100"/>
      <c r="E64" s="14" t="s">
        <v>149</v>
      </c>
      <c r="F64" s="14" t="s">
        <v>150</v>
      </c>
      <c r="G64" s="16">
        <v>7150</v>
      </c>
      <c r="H64" s="28"/>
      <c r="I64" s="15">
        <v>1850</v>
      </c>
      <c r="J64" s="28"/>
      <c r="K64" s="28"/>
      <c r="L64" s="15">
        <v>5300</v>
      </c>
      <c r="M64" s="28"/>
      <c r="N64" s="28"/>
    </row>
    <row r="65" spans="1:14">
      <c r="A65" s="100"/>
      <c r="B65" s="100"/>
      <c r="C65" s="100"/>
      <c r="D65" s="100"/>
      <c r="E65" s="14" t="s">
        <v>151</v>
      </c>
      <c r="F65" s="14" t="s">
        <v>152</v>
      </c>
      <c r="G65" s="16">
        <v>3033</v>
      </c>
      <c r="H65" s="28"/>
      <c r="I65" s="15">
        <v>3033</v>
      </c>
      <c r="J65" s="28"/>
      <c r="K65" s="28"/>
      <c r="L65" s="28"/>
      <c r="M65" s="28"/>
      <c r="N65" s="28"/>
    </row>
    <row r="66" spans="1:14">
      <c r="A66" s="100"/>
      <c r="B66" s="100"/>
      <c r="C66" s="100"/>
      <c r="D66" s="100"/>
      <c r="E66" s="14" t="s">
        <v>153</v>
      </c>
      <c r="F66" s="14" t="s">
        <v>154</v>
      </c>
      <c r="G66" s="16">
        <v>9953</v>
      </c>
      <c r="H66" s="28"/>
      <c r="I66" s="15">
        <v>9683</v>
      </c>
      <c r="J66" s="28"/>
      <c r="K66" s="28"/>
      <c r="L66" s="15">
        <v>270</v>
      </c>
      <c r="M66" s="28"/>
      <c r="N66" s="28"/>
    </row>
    <row r="67" spans="1:14">
      <c r="A67" s="100"/>
      <c r="B67" s="100"/>
      <c r="C67" s="100"/>
      <c r="D67" s="100"/>
      <c r="E67" s="14" t="s">
        <v>155</v>
      </c>
      <c r="F67" s="14" t="s">
        <v>156</v>
      </c>
      <c r="G67" s="16">
        <v>4011</v>
      </c>
      <c r="H67" s="28"/>
      <c r="I67" s="15">
        <v>4011</v>
      </c>
      <c r="J67" s="28"/>
      <c r="K67" s="28"/>
      <c r="L67" s="28"/>
      <c r="M67" s="28"/>
      <c r="N67" s="28"/>
    </row>
    <row r="68" spans="1:14">
      <c r="A68" s="100"/>
      <c r="B68" s="100"/>
      <c r="C68" s="100"/>
      <c r="D68" s="100"/>
      <c r="E68" s="14" t="s">
        <v>157</v>
      </c>
      <c r="F68" s="14" t="s">
        <v>158</v>
      </c>
      <c r="G68" s="16">
        <v>2271</v>
      </c>
      <c r="H68" s="28"/>
      <c r="I68" s="15">
        <v>2271</v>
      </c>
      <c r="J68" s="28"/>
      <c r="K68" s="28"/>
      <c r="L68" s="28"/>
      <c r="M68" s="28"/>
      <c r="N68" s="28"/>
    </row>
    <row r="69" spans="1:14">
      <c r="A69" s="100"/>
      <c r="B69" s="100"/>
      <c r="C69" s="100"/>
      <c r="D69" s="100"/>
      <c r="E69" s="101" t="s">
        <v>12</v>
      </c>
      <c r="F69" s="101"/>
      <c r="G69" s="16">
        <v>313955</v>
      </c>
      <c r="H69" s="29"/>
      <c r="I69" s="16">
        <v>230228</v>
      </c>
      <c r="J69" s="29"/>
      <c r="K69" s="29"/>
      <c r="L69" s="16">
        <v>83727</v>
      </c>
      <c r="M69" s="29"/>
      <c r="N69" s="29"/>
    </row>
    <row r="70" spans="1:14">
      <c r="A70" s="100"/>
      <c r="B70" s="100"/>
      <c r="C70" s="30" t="s">
        <v>12</v>
      </c>
      <c r="D70" s="116" t="s">
        <v>177</v>
      </c>
      <c r="E70" s="117"/>
      <c r="F70" s="118"/>
      <c r="G70" s="19">
        <v>313955</v>
      </c>
      <c r="H70" s="31"/>
      <c r="I70" s="19">
        <v>230228</v>
      </c>
      <c r="J70" s="31"/>
      <c r="K70" s="31"/>
      <c r="L70" s="19">
        <v>83727</v>
      </c>
      <c r="M70" s="31"/>
      <c r="N70" s="31"/>
    </row>
    <row r="71" spans="1:14">
      <c r="A71" s="100"/>
      <c r="B71" s="100" t="s">
        <v>61</v>
      </c>
      <c r="C71" s="100" t="s">
        <v>178</v>
      </c>
      <c r="D71" s="100" t="s">
        <v>179</v>
      </c>
      <c r="E71" s="14" t="s">
        <v>134</v>
      </c>
      <c r="F71" s="14" t="s">
        <v>2</v>
      </c>
      <c r="G71" s="16">
        <v>835064</v>
      </c>
      <c r="H71" s="15">
        <v>27585</v>
      </c>
      <c r="I71" s="15">
        <v>316779</v>
      </c>
      <c r="J71" s="15">
        <v>340700</v>
      </c>
      <c r="K71" s="28"/>
      <c r="L71" s="15">
        <v>150000</v>
      </c>
      <c r="M71" s="28"/>
      <c r="N71" s="28"/>
    </row>
    <row r="72" spans="1:14">
      <c r="A72" s="100"/>
      <c r="B72" s="100"/>
      <c r="C72" s="100"/>
      <c r="D72" s="100"/>
      <c r="E72" s="101" t="s">
        <v>12</v>
      </c>
      <c r="F72" s="101"/>
      <c r="G72" s="16">
        <v>835064</v>
      </c>
      <c r="H72" s="16">
        <v>27585</v>
      </c>
      <c r="I72" s="16">
        <v>316779</v>
      </c>
      <c r="J72" s="16">
        <v>340700</v>
      </c>
      <c r="K72" s="29"/>
      <c r="L72" s="16">
        <v>150000</v>
      </c>
      <c r="M72" s="29"/>
      <c r="N72" s="29"/>
    </row>
    <row r="73" spans="1:14">
      <c r="A73" s="100"/>
      <c r="B73" s="100"/>
      <c r="C73" s="100" t="s">
        <v>180</v>
      </c>
      <c r="D73" s="100" t="s">
        <v>181</v>
      </c>
      <c r="E73" s="14" t="s">
        <v>135</v>
      </c>
      <c r="F73" s="14" t="s">
        <v>136</v>
      </c>
      <c r="G73" s="16">
        <v>5960</v>
      </c>
      <c r="H73" s="28"/>
      <c r="I73" s="15">
        <v>5960</v>
      </c>
      <c r="J73" s="28"/>
      <c r="K73" s="28"/>
      <c r="L73" s="28"/>
      <c r="M73" s="28"/>
      <c r="N73" s="28"/>
    </row>
    <row r="74" spans="1:14">
      <c r="A74" s="100"/>
      <c r="B74" s="100"/>
      <c r="C74" s="100"/>
      <c r="D74" s="100"/>
      <c r="E74" s="14" t="s">
        <v>139</v>
      </c>
      <c r="F74" s="14" t="s">
        <v>140</v>
      </c>
      <c r="G74" s="16">
        <v>22128</v>
      </c>
      <c r="H74" s="28"/>
      <c r="I74" s="15">
        <v>22128</v>
      </c>
      <c r="J74" s="28"/>
      <c r="K74" s="28"/>
      <c r="L74" s="28"/>
      <c r="M74" s="28"/>
      <c r="N74" s="28"/>
    </row>
    <row r="75" spans="1:14">
      <c r="A75" s="100"/>
      <c r="B75" s="100"/>
      <c r="C75" s="100"/>
      <c r="D75" s="100"/>
      <c r="E75" s="14" t="s">
        <v>153</v>
      </c>
      <c r="F75" s="14" t="s">
        <v>154</v>
      </c>
      <c r="G75" s="16">
        <v>25183</v>
      </c>
      <c r="H75" s="15">
        <v>1749</v>
      </c>
      <c r="I75" s="15">
        <v>23434</v>
      </c>
      <c r="J75" s="28"/>
      <c r="K75" s="28"/>
      <c r="L75" s="28"/>
      <c r="M75" s="28"/>
      <c r="N75" s="28"/>
    </row>
    <row r="76" spans="1:14">
      <c r="A76" s="100"/>
      <c r="B76" s="100"/>
      <c r="C76" s="100"/>
      <c r="D76" s="100"/>
      <c r="E76" s="101" t="s">
        <v>12</v>
      </c>
      <c r="F76" s="101"/>
      <c r="G76" s="16">
        <v>53271</v>
      </c>
      <c r="H76" s="16">
        <v>1749</v>
      </c>
      <c r="I76" s="16">
        <v>51522</v>
      </c>
      <c r="J76" s="29"/>
      <c r="K76" s="29"/>
      <c r="L76" s="29"/>
      <c r="M76" s="29"/>
      <c r="N76" s="29"/>
    </row>
    <row r="77" spans="1:14">
      <c r="A77" s="100"/>
      <c r="B77" s="100"/>
      <c r="C77" s="100" t="s">
        <v>182</v>
      </c>
      <c r="D77" s="100" t="s">
        <v>183</v>
      </c>
      <c r="E77" s="14" t="s">
        <v>135</v>
      </c>
      <c r="F77" s="14" t="s">
        <v>136</v>
      </c>
      <c r="G77" s="16">
        <v>4477</v>
      </c>
      <c r="H77" s="28"/>
      <c r="I77" s="15">
        <v>3529</v>
      </c>
      <c r="J77" s="28"/>
      <c r="K77" s="28"/>
      <c r="L77" s="15">
        <v>948</v>
      </c>
      <c r="M77" s="28"/>
      <c r="N77" s="28"/>
    </row>
    <row r="78" spans="1:14">
      <c r="A78" s="100"/>
      <c r="B78" s="100"/>
      <c r="C78" s="100"/>
      <c r="D78" s="100"/>
      <c r="E78" s="14" t="s">
        <v>137</v>
      </c>
      <c r="F78" s="14" t="s">
        <v>138</v>
      </c>
      <c r="G78" s="16">
        <v>3309</v>
      </c>
      <c r="H78" s="28"/>
      <c r="I78" s="15">
        <v>834</v>
      </c>
      <c r="J78" s="28"/>
      <c r="K78" s="28"/>
      <c r="L78" s="15">
        <v>2475</v>
      </c>
      <c r="M78" s="28"/>
      <c r="N78" s="28"/>
    </row>
    <row r="79" spans="1:14">
      <c r="A79" s="100"/>
      <c r="B79" s="100"/>
      <c r="C79" s="100"/>
      <c r="D79" s="100"/>
      <c r="E79" s="14" t="s">
        <v>139</v>
      </c>
      <c r="F79" s="14" t="s">
        <v>140</v>
      </c>
      <c r="G79" s="16">
        <v>7444</v>
      </c>
      <c r="H79" s="28"/>
      <c r="I79" s="15">
        <v>1026</v>
      </c>
      <c r="J79" s="28"/>
      <c r="K79" s="28"/>
      <c r="L79" s="15">
        <v>6418</v>
      </c>
      <c r="M79" s="28"/>
      <c r="N79" s="28"/>
    </row>
    <row r="80" spans="1:14">
      <c r="A80" s="100"/>
      <c r="B80" s="100"/>
      <c r="C80" s="100"/>
      <c r="D80" s="100"/>
      <c r="E80" s="14" t="s">
        <v>147</v>
      </c>
      <c r="F80" s="14" t="s">
        <v>148</v>
      </c>
      <c r="G80" s="16">
        <v>132</v>
      </c>
      <c r="H80" s="28"/>
      <c r="I80" s="15">
        <v>132</v>
      </c>
      <c r="J80" s="28"/>
      <c r="K80" s="28"/>
      <c r="L80" s="28"/>
      <c r="M80" s="28"/>
      <c r="N80" s="28"/>
    </row>
    <row r="81" spans="1:14">
      <c r="A81" s="100"/>
      <c r="B81" s="100"/>
      <c r="C81" s="100"/>
      <c r="D81" s="100"/>
      <c r="E81" s="14" t="s">
        <v>153</v>
      </c>
      <c r="F81" s="14" t="s">
        <v>154</v>
      </c>
      <c r="G81" s="16">
        <v>3368</v>
      </c>
      <c r="H81" s="28"/>
      <c r="I81" s="15">
        <v>669</v>
      </c>
      <c r="J81" s="28"/>
      <c r="K81" s="28"/>
      <c r="L81" s="15">
        <v>2699</v>
      </c>
      <c r="M81" s="28"/>
      <c r="N81" s="28"/>
    </row>
    <row r="82" spans="1:14">
      <c r="A82" s="100"/>
      <c r="B82" s="100"/>
      <c r="C82" s="100"/>
      <c r="D82" s="100"/>
      <c r="E82" s="14" t="s">
        <v>155</v>
      </c>
      <c r="F82" s="14" t="s">
        <v>156</v>
      </c>
      <c r="G82" s="16">
        <v>2895</v>
      </c>
      <c r="H82" s="28"/>
      <c r="I82" s="15">
        <v>1028</v>
      </c>
      <c r="J82" s="28"/>
      <c r="K82" s="28"/>
      <c r="L82" s="15">
        <v>1867</v>
      </c>
      <c r="M82" s="28"/>
      <c r="N82" s="28"/>
    </row>
    <row r="83" spans="1:14">
      <c r="A83" s="100"/>
      <c r="B83" s="100"/>
      <c r="C83" s="100"/>
      <c r="D83" s="100"/>
      <c r="E83" s="101" t="s">
        <v>12</v>
      </c>
      <c r="F83" s="101"/>
      <c r="G83" s="16">
        <v>21625</v>
      </c>
      <c r="H83" s="29"/>
      <c r="I83" s="16">
        <v>7218</v>
      </c>
      <c r="J83" s="29"/>
      <c r="K83" s="29"/>
      <c r="L83" s="16">
        <v>14407</v>
      </c>
      <c r="M83" s="29"/>
      <c r="N83" s="29"/>
    </row>
    <row r="84" spans="1:14">
      <c r="A84" s="100"/>
      <c r="B84" s="100"/>
      <c r="C84" s="100" t="s">
        <v>184</v>
      </c>
      <c r="D84" s="100" t="s">
        <v>185</v>
      </c>
      <c r="E84" s="14" t="s">
        <v>135</v>
      </c>
      <c r="F84" s="14" t="s">
        <v>136</v>
      </c>
      <c r="G84" s="16">
        <v>4645</v>
      </c>
      <c r="H84" s="28"/>
      <c r="I84" s="15">
        <v>635</v>
      </c>
      <c r="J84" s="28"/>
      <c r="K84" s="28"/>
      <c r="L84" s="15">
        <v>4010</v>
      </c>
      <c r="M84" s="28"/>
      <c r="N84" s="28"/>
    </row>
    <row r="85" spans="1:14">
      <c r="A85" s="100"/>
      <c r="B85" s="100"/>
      <c r="C85" s="100"/>
      <c r="D85" s="100"/>
      <c r="E85" s="14" t="s">
        <v>137</v>
      </c>
      <c r="F85" s="14" t="s">
        <v>138</v>
      </c>
      <c r="G85" s="16">
        <v>3299</v>
      </c>
      <c r="H85" s="28"/>
      <c r="I85" s="15">
        <v>526</v>
      </c>
      <c r="J85" s="28"/>
      <c r="K85" s="28"/>
      <c r="L85" s="15">
        <v>2773</v>
      </c>
      <c r="M85" s="28"/>
      <c r="N85" s="28"/>
    </row>
    <row r="86" spans="1:14">
      <c r="A86" s="100"/>
      <c r="B86" s="100"/>
      <c r="C86" s="100"/>
      <c r="D86" s="100"/>
      <c r="E86" s="14" t="s">
        <v>139</v>
      </c>
      <c r="F86" s="14" t="s">
        <v>140</v>
      </c>
      <c r="G86" s="16">
        <v>4084</v>
      </c>
      <c r="H86" s="28"/>
      <c r="I86" s="15">
        <v>1103</v>
      </c>
      <c r="J86" s="28"/>
      <c r="K86" s="28"/>
      <c r="L86" s="15">
        <v>2981</v>
      </c>
      <c r="M86" s="28"/>
      <c r="N86" s="28"/>
    </row>
    <row r="87" spans="1:14">
      <c r="A87" s="100"/>
      <c r="B87" s="100"/>
      <c r="C87" s="100"/>
      <c r="D87" s="100"/>
      <c r="E87" s="14" t="s">
        <v>141</v>
      </c>
      <c r="F87" s="14" t="s">
        <v>142</v>
      </c>
      <c r="G87" s="16">
        <v>200</v>
      </c>
      <c r="H87" s="28"/>
      <c r="I87" s="15">
        <v>200</v>
      </c>
      <c r="J87" s="28"/>
      <c r="K87" s="28"/>
      <c r="L87" s="28"/>
      <c r="M87" s="28"/>
      <c r="N87" s="28"/>
    </row>
    <row r="88" spans="1:14">
      <c r="A88" s="100"/>
      <c r="B88" s="100"/>
      <c r="C88" s="100"/>
      <c r="D88" s="100"/>
      <c r="E88" s="14" t="s">
        <v>147</v>
      </c>
      <c r="F88" s="14" t="s">
        <v>148</v>
      </c>
      <c r="G88" s="16">
        <v>145</v>
      </c>
      <c r="H88" s="28"/>
      <c r="I88" s="15">
        <v>145</v>
      </c>
      <c r="J88" s="28"/>
      <c r="K88" s="28"/>
      <c r="L88" s="28"/>
      <c r="M88" s="28"/>
      <c r="N88" s="28"/>
    </row>
    <row r="89" spans="1:14">
      <c r="A89" s="100"/>
      <c r="B89" s="100"/>
      <c r="C89" s="100"/>
      <c r="D89" s="100"/>
      <c r="E89" s="14" t="s">
        <v>153</v>
      </c>
      <c r="F89" s="14" t="s">
        <v>154</v>
      </c>
      <c r="G89" s="16">
        <v>1584</v>
      </c>
      <c r="H89" s="28"/>
      <c r="I89" s="15">
        <v>306</v>
      </c>
      <c r="J89" s="28"/>
      <c r="K89" s="28"/>
      <c r="L89" s="15">
        <v>1278</v>
      </c>
      <c r="M89" s="28"/>
      <c r="N89" s="28"/>
    </row>
    <row r="90" spans="1:14">
      <c r="A90" s="100"/>
      <c r="B90" s="100"/>
      <c r="C90" s="100"/>
      <c r="D90" s="100"/>
      <c r="E90" s="14" t="s">
        <v>155</v>
      </c>
      <c r="F90" s="14" t="s">
        <v>156</v>
      </c>
      <c r="G90" s="16">
        <v>2422</v>
      </c>
      <c r="H90" s="28"/>
      <c r="I90" s="15">
        <v>620</v>
      </c>
      <c r="J90" s="28"/>
      <c r="K90" s="28"/>
      <c r="L90" s="15">
        <v>1802</v>
      </c>
      <c r="M90" s="28"/>
      <c r="N90" s="28"/>
    </row>
    <row r="91" spans="1:14">
      <c r="A91" s="100"/>
      <c r="B91" s="100"/>
      <c r="C91" s="100"/>
      <c r="D91" s="100"/>
      <c r="E91" s="101" t="s">
        <v>12</v>
      </c>
      <c r="F91" s="101"/>
      <c r="G91" s="16">
        <v>16379</v>
      </c>
      <c r="H91" s="29"/>
      <c r="I91" s="16">
        <v>3535</v>
      </c>
      <c r="J91" s="29"/>
      <c r="K91" s="29"/>
      <c r="L91" s="16">
        <v>12844</v>
      </c>
      <c r="M91" s="29"/>
      <c r="N91" s="29"/>
    </row>
    <row r="92" spans="1:14">
      <c r="A92" s="100"/>
      <c r="B92" s="100"/>
      <c r="C92" s="100" t="s">
        <v>186</v>
      </c>
      <c r="D92" s="100" t="s">
        <v>187</v>
      </c>
      <c r="E92" s="14" t="s">
        <v>135</v>
      </c>
      <c r="F92" s="14" t="s">
        <v>136</v>
      </c>
      <c r="G92" s="16">
        <v>27548</v>
      </c>
      <c r="H92" s="15">
        <v>7969</v>
      </c>
      <c r="I92" s="15">
        <v>17729</v>
      </c>
      <c r="J92" s="28"/>
      <c r="K92" s="28"/>
      <c r="L92" s="15">
        <v>1850</v>
      </c>
      <c r="M92" s="28"/>
      <c r="N92" s="28"/>
    </row>
    <row r="93" spans="1:14">
      <c r="A93" s="100"/>
      <c r="B93" s="100"/>
      <c r="C93" s="100"/>
      <c r="D93" s="100"/>
      <c r="E93" s="14" t="s">
        <v>137</v>
      </c>
      <c r="F93" s="14" t="s">
        <v>138</v>
      </c>
      <c r="G93" s="16">
        <v>21388</v>
      </c>
      <c r="H93" s="15">
        <v>11398</v>
      </c>
      <c r="I93" s="15">
        <v>9240</v>
      </c>
      <c r="J93" s="28"/>
      <c r="K93" s="28"/>
      <c r="L93" s="15">
        <v>750</v>
      </c>
      <c r="M93" s="28"/>
      <c r="N93" s="28"/>
    </row>
    <row r="94" spans="1:14">
      <c r="A94" s="100"/>
      <c r="B94" s="100"/>
      <c r="C94" s="100"/>
      <c r="D94" s="100"/>
      <c r="E94" s="14" t="s">
        <v>139</v>
      </c>
      <c r="F94" s="14" t="s">
        <v>140</v>
      </c>
      <c r="G94" s="16">
        <v>700</v>
      </c>
      <c r="H94" s="28"/>
      <c r="I94" s="15">
        <v>700</v>
      </c>
      <c r="J94" s="28"/>
      <c r="K94" s="28"/>
      <c r="L94" s="28"/>
      <c r="M94" s="28"/>
      <c r="N94" s="28"/>
    </row>
    <row r="95" spans="1:14">
      <c r="A95" s="100"/>
      <c r="B95" s="100"/>
      <c r="C95" s="100"/>
      <c r="D95" s="100"/>
      <c r="E95" s="14" t="s">
        <v>141</v>
      </c>
      <c r="F95" s="14" t="s">
        <v>142</v>
      </c>
      <c r="G95" s="16">
        <v>76792</v>
      </c>
      <c r="H95" s="28"/>
      <c r="I95" s="15">
        <v>75492</v>
      </c>
      <c r="J95" s="28"/>
      <c r="K95" s="28"/>
      <c r="L95" s="15">
        <v>1300</v>
      </c>
      <c r="M95" s="28"/>
      <c r="N95" s="28"/>
    </row>
    <row r="96" spans="1:14">
      <c r="A96" s="100"/>
      <c r="B96" s="100"/>
      <c r="C96" s="100"/>
      <c r="D96" s="100"/>
      <c r="E96" s="14" t="s">
        <v>143</v>
      </c>
      <c r="F96" s="14" t="s">
        <v>144</v>
      </c>
      <c r="G96" s="16">
        <v>910</v>
      </c>
      <c r="H96" s="28"/>
      <c r="I96" s="15">
        <v>910</v>
      </c>
      <c r="J96" s="28"/>
      <c r="K96" s="28"/>
      <c r="L96" s="28"/>
      <c r="M96" s="28"/>
      <c r="N96" s="28"/>
    </row>
    <row r="97" spans="1:14">
      <c r="A97" s="100"/>
      <c r="B97" s="100"/>
      <c r="C97" s="100"/>
      <c r="D97" s="100"/>
      <c r="E97" s="14" t="s">
        <v>145</v>
      </c>
      <c r="F97" s="14" t="s">
        <v>146</v>
      </c>
      <c r="G97" s="16">
        <v>18872</v>
      </c>
      <c r="H97" s="28"/>
      <c r="I97" s="15">
        <v>16472</v>
      </c>
      <c r="J97" s="28"/>
      <c r="K97" s="28"/>
      <c r="L97" s="15">
        <v>2400</v>
      </c>
      <c r="M97" s="28"/>
      <c r="N97" s="28"/>
    </row>
    <row r="98" spans="1:14">
      <c r="A98" s="100"/>
      <c r="B98" s="100"/>
      <c r="C98" s="100"/>
      <c r="D98" s="100"/>
      <c r="E98" s="14" t="s">
        <v>147</v>
      </c>
      <c r="F98" s="14" t="s">
        <v>148</v>
      </c>
      <c r="G98" s="16">
        <v>14375</v>
      </c>
      <c r="H98" s="28"/>
      <c r="I98" s="15">
        <v>14375</v>
      </c>
      <c r="J98" s="28"/>
      <c r="K98" s="28"/>
      <c r="L98" s="28"/>
      <c r="M98" s="28"/>
      <c r="N98" s="28"/>
    </row>
    <row r="99" spans="1:14">
      <c r="A99" s="100"/>
      <c r="B99" s="100"/>
      <c r="C99" s="100"/>
      <c r="D99" s="100"/>
      <c r="E99" s="14" t="s">
        <v>149</v>
      </c>
      <c r="F99" s="14" t="s">
        <v>150</v>
      </c>
      <c r="G99" s="16">
        <v>8512</v>
      </c>
      <c r="H99" s="28"/>
      <c r="I99" s="15">
        <v>8512</v>
      </c>
      <c r="J99" s="28"/>
      <c r="K99" s="28"/>
      <c r="L99" s="28"/>
      <c r="M99" s="28"/>
      <c r="N99" s="28"/>
    </row>
    <row r="100" spans="1:14">
      <c r="A100" s="100"/>
      <c r="B100" s="100"/>
      <c r="C100" s="100"/>
      <c r="D100" s="100"/>
      <c r="E100" s="14" t="s">
        <v>151</v>
      </c>
      <c r="F100" s="14" t="s">
        <v>152</v>
      </c>
      <c r="G100" s="16">
        <v>877</v>
      </c>
      <c r="H100" s="28"/>
      <c r="I100" s="15">
        <v>877</v>
      </c>
      <c r="J100" s="28"/>
      <c r="K100" s="28"/>
      <c r="L100" s="28"/>
      <c r="M100" s="28"/>
      <c r="N100" s="28"/>
    </row>
    <row r="101" spans="1:14">
      <c r="A101" s="100"/>
      <c r="B101" s="100"/>
      <c r="C101" s="100"/>
      <c r="D101" s="100"/>
      <c r="E101" s="14" t="s">
        <v>153</v>
      </c>
      <c r="F101" s="14" t="s">
        <v>154</v>
      </c>
      <c r="G101" s="16">
        <v>6655</v>
      </c>
      <c r="H101" s="28"/>
      <c r="I101" s="15">
        <v>6655</v>
      </c>
      <c r="J101" s="28"/>
      <c r="K101" s="28"/>
      <c r="L101" s="28"/>
      <c r="M101" s="28"/>
      <c r="N101" s="28"/>
    </row>
    <row r="102" spans="1:14">
      <c r="A102" s="100"/>
      <c r="B102" s="100"/>
      <c r="C102" s="100"/>
      <c r="D102" s="100"/>
      <c r="E102" s="14" t="s">
        <v>155</v>
      </c>
      <c r="F102" s="14" t="s">
        <v>156</v>
      </c>
      <c r="G102" s="16">
        <v>1900</v>
      </c>
      <c r="H102" s="28"/>
      <c r="I102" s="15">
        <v>1900</v>
      </c>
      <c r="J102" s="28"/>
      <c r="K102" s="28"/>
      <c r="L102" s="28"/>
      <c r="M102" s="28"/>
      <c r="N102" s="28"/>
    </row>
    <row r="103" spans="1:14">
      <c r="A103" s="100"/>
      <c r="B103" s="100"/>
      <c r="C103" s="100"/>
      <c r="D103" s="100"/>
      <c r="E103" s="14" t="s">
        <v>157</v>
      </c>
      <c r="F103" s="14" t="s">
        <v>158</v>
      </c>
      <c r="G103" s="16">
        <v>591</v>
      </c>
      <c r="H103" s="28"/>
      <c r="I103" s="15">
        <v>591</v>
      </c>
      <c r="J103" s="28"/>
      <c r="K103" s="28"/>
      <c r="L103" s="28"/>
      <c r="M103" s="28"/>
      <c r="N103" s="28"/>
    </row>
    <row r="104" spans="1:14">
      <c r="A104" s="100"/>
      <c r="B104" s="100"/>
      <c r="C104" s="100"/>
      <c r="D104" s="100"/>
      <c r="E104" s="101" t="s">
        <v>12</v>
      </c>
      <c r="F104" s="101"/>
      <c r="G104" s="16">
        <v>179120</v>
      </c>
      <c r="H104" s="16">
        <v>19367</v>
      </c>
      <c r="I104" s="16">
        <v>153453</v>
      </c>
      <c r="J104" s="29"/>
      <c r="K104" s="29"/>
      <c r="L104" s="16">
        <v>6300</v>
      </c>
      <c r="M104" s="29"/>
      <c r="N104" s="29"/>
    </row>
    <row r="105" spans="1:14">
      <c r="A105" s="100"/>
      <c r="B105" s="100"/>
      <c r="C105" s="100" t="s">
        <v>188</v>
      </c>
      <c r="D105" s="100" t="s">
        <v>189</v>
      </c>
      <c r="E105" s="14" t="s">
        <v>134</v>
      </c>
      <c r="F105" s="14" t="s">
        <v>2</v>
      </c>
      <c r="G105" s="16">
        <v>37000</v>
      </c>
      <c r="H105" s="28"/>
      <c r="I105" s="15">
        <v>37000</v>
      </c>
      <c r="J105" s="28"/>
      <c r="K105" s="28"/>
      <c r="L105" s="28"/>
      <c r="M105" s="28"/>
      <c r="N105" s="28"/>
    </row>
    <row r="106" spans="1:14">
      <c r="A106" s="100"/>
      <c r="B106" s="100"/>
      <c r="C106" s="100"/>
      <c r="D106" s="100"/>
      <c r="E106" s="14" t="s">
        <v>135</v>
      </c>
      <c r="F106" s="14" t="s">
        <v>136</v>
      </c>
      <c r="G106" s="16">
        <v>159885</v>
      </c>
      <c r="H106" s="15">
        <v>37646</v>
      </c>
      <c r="I106" s="15">
        <v>14994</v>
      </c>
      <c r="J106" s="28"/>
      <c r="K106" s="28"/>
      <c r="L106" s="15">
        <v>107245</v>
      </c>
      <c r="M106" s="28"/>
      <c r="N106" s="28"/>
    </row>
    <row r="107" spans="1:14">
      <c r="A107" s="100"/>
      <c r="B107" s="100"/>
      <c r="C107" s="100"/>
      <c r="D107" s="100"/>
      <c r="E107" s="14" t="s">
        <v>137</v>
      </c>
      <c r="F107" s="14" t="s">
        <v>138</v>
      </c>
      <c r="G107" s="16">
        <v>216423</v>
      </c>
      <c r="H107" s="15">
        <v>145745</v>
      </c>
      <c r="I107" s="15">
        <v>12136</v>
      </c>
      <c r="J107" s="28"/>
      <c r="K107" s="28"/>
      <c r="L107" s="15">
        <v>58542</v>
      </c>
      <c r="M107" s="28"/>
      <c r="N107" s="28"/>
    </row>
    <row r="108" spans="1:14">
      <c r="A108" s="100"/>
      <c r="B108" s="100"/>
      <c r="C108" s="100"/>
      <c r="D108" s="100"/>
      <c r="E108" s="14" t="s">
        <v>139</v>
      </c>
      <c r="F108" s="14" t="s">
        <v>140</v>
      </c>
      <c r="G108" s="16">
        <v>57280</v>
      </c>
      <c r="H108" s="15">
        <v>50660</v>
      </c>
      <c r="I108" s="15">
        <v>6620</v>
      </c>
      <c r="J108" s="28"/>
      <c r="K108" s="28"/>
      <c r="L108" s="28"/>
      <c r="M108" s="28"/>
      <c r="N108" s="28"/>
    </row>
    <row r="109" spans="1:14">
      <c r="A109" s="100"/>
      <c r="B109" s="100"/>
      <c r="C109" s="100"/>
      <c r="D109" s="100"/>
      <c r="E109" s="14" t="s">
        <v>141</v>
      </c>
      <c r="F109" s="14" t="s">
        <v>142</v>
      </c>
      <c r="G109" s="16">
        <v>84176</v>
      </c>
      <c r="H109" s="15">
        <v>60656</v>
      </c>
      <c r="I109" s="15">
        <v>11810</v>
      </c>
      <c r="J109" s="28"/>
      <c r="K109" s="28"/>
      <c r="L109" s="15">
        <v>11710</v>
      </c>
      <c r="M109" s="28"/>
      <c r="N109" s="28"/>
    </row>
    <row r="110" spans="1:14">
      <c r="A110" s="100"/>
      <c r="B110" s="100"/>
      <c r="C110" s="100"/>
      <c r="D110" s="100"/>
      <c r="E110" s="14" t="s">
        <v>143</v>
      </c>
      <c r="F110" s="14" t="s">
        <v>144</v>
      </c>
      <c r="G110" s="16">
        <v>39547</v>
      </c>
      <c r="H110" s="15">
        <v>27479</v>
      </c>
      <c r="I110" s="15">
        <v>12068</v>
      </c>
      <c r="J110" s="28"/>
      <c r="K110" s="28"/>
      <c r="L110" s="28"/>
      <c r="M110" s="28"/>
      <c r="N110" s="28"/>
    </row>
    <row r="111" spans="1:14">
      <c r="A111" s="100"/>
      <c r="B111" s="100"/>
      <c r="C111" s="100"/>
      <c r="D111" s="100"/>
      <c r="E111" s="14" t="s">
        <v>145</v>
      </c>
      <c r="F111" s="14" t="s">
        <v>146</v>
      </c>
      <c r="G111" s="16">
        <v>152979</v>
      </c>
      <c r="H111" s="15">
        <v>77674</v>
      </c>
      <c r="I111" s="15">
        <v>11512</v>
      </c>
      <c r="J111" s="28"/>
      <c r="K111" s="28"/>
      <c r="L111" s="15">
        <v>63793</v>
      </c>
      <c r="M111" s="28"/>
      <c r="N111" s="28"/>
    </row>
    <row r="112" spans="1:14">
      <c r="A112" s="100"/>
      <c r="B112" s="100"/>
      <c r="C112" s="100"/>
      <c r="D112" s="100"/>
      <c r="E112" s="14" t="s">
        <v>147</v>
      </c>
      <c r="F112" s="14" t="s">
        <v>148</v>
      </c>
      <c r="G112" s="16">
        <v>318587</v>
      </c>
      <c r="H112" s="15">
        <v>57151</v>
      </c>
      <c r="I112" s="15">
        <v>10197</v>
      </c>
      <c r="J112" s="28"/>
      <c r="K112" s="28"/>
      <c r="L112" s="15">
        <v>251239</v>
      </c>
      <c r="M112" s="28"/>
      <c r="N112" s="28"/>
    </row>
    <row r="113" spans="1:14">
      <c r="A113" s="100"/>
      <c r="B113" s="100"/>
      <c r="C113" s="100"/>
      <c r="D113" s="100"/>
      <c r="E113" s="14" t="s">
        <v>149</v>
      </c>
      <c r="F113" s="14" t="s">
        <v>150</v>
      </c>
      <c r="G113" s="16">
        <v>46899</v>
      </c>
      <c r="H113" s="15">
        <v>31579</v>
      </c>
      <c r="I113" s="15">
        <v>9420</v>
      </c>
      <c r="J113" s="28"/>
      <c r="K113" s="28"/>
      <c r="L113" s="15">
        <v>5900</v>
      </c>
      <c r="M113" s="28"/>
      <c r="N113" s="28"/>
    </row>
    <row r="114" spans="1:14">
      <c r="A114" s="100"/>
      <c r="B114" s="100"/>
      <c r="C114" s="100"/>
      <c r="D114" s="100"/>
      <c r="E114" s="14" t="s">
        <v>151</v>
      </c>
      <c r="F114" s="14" t="s">
        <v>152</v>
      </c>
      <c r="G114" s="16">
        <v>68465</v>
      </c>
      <c r="H114" s="15">
        <v>40978</v>
      </c>
      <c r="I114" s="15">
        <v>12487</v>
      </c>
      <c r="J114" s="28"/>
      <c r="K114" s="28"/>
      <c r="L114" s="15">
        <v>15000</v>
      </c>
      <c r="M114" s="28"/>
      <c r="N114" s="28"/>
    </row>
    <row r="115" spans="1:14">
      <c r="A115" s="100"/>
      <c r="B115" s="100"/>
      <c r="C115" s="100"/>
      <c r="D115" s="100"/>
      <c r="E115" s="14" t="s">
        <v>153</v>
      </c>
      <c r="F115" s="14" t="s">
        <v>154</v>
      </c>
      <c r="G115" s="16">
        <v>120445</v>
      </c>
      <c r="H115" s="15">
        <v>86815</v>
      </c>
      <c r="I115" s="15">
        <v>18130</v>
      </c>
      <c r="J115" s="28"/>
      <c r="K115" s="28"/>
      <c r="L115" s="15">
        <v>15500</v>
      </c>
      <c r="M115" s="28"/>
      <c r="N115" s="28"/>
    </row>
    <row r="116" spans="1:14">
      <c r="A116" s="100"/>
      <c r="B116" s="100"/>
      <c r="C116" s="100"/>
      <c r="D116" s="100"/>
      <c r="E116" s="14" t="s">
        <v>155</v>
      </c>
      <c r="F116" s="14" t="s">
        <v>156</v>
      </c>
      <c r="G116" s="16">
        <v>46306</v>
      </c>
      <c r="H116" s="15">
        <v>35880</v>
      </c>
      <c r="I116" s="15">
        <v>8926</v>
      </c>
      <c r="J116" s="28"/>
      <c r="K116" s="28"/>
      <c r="L116" s="15">
        <v>1500</v>
      </c>
      <c r="M116" s="28"/>
      <c r="N116" s="28"/>
    </row>
    <row r="117" spans="1:14">
      <c r="A117" s="100"/>
      <c r="B117" s="100"/>
      <c r="C117" s="100"/>
      <c r="D117" s="100"/>
      <c r="E117" s="14" t="s">
        <v>157</v>
      </c>
      <c r="F117" s="14" t="s">
        <v>158</v>
      </c>
      <c r="G117" s="16">
        <v>36133</v>
      </c>
      <c r="H117" s="15">
        <v>29163</v>
      </c>
      <c r="I117" s="15">
        <v>6170</v>
      </c>
      <c r="J117" s="28"/>
      <c r="K117" s="28"/>
      <c r="L117" s="15">
        <v>800</v>
      </c>
      <c r="M117" s="28"/>
      <c r="N117" s="28"/>
    </row>
    <row r="118" spans="1:14">
      <c r="A118" s="100"/>
      <c r="B118" s="100"/>
      <c r="C118" s="100"/>
      <c r="D118" s="100"/>
      <c r="E118" s="101" t="s">
        <v>12</v>
      </c>
      <c r="F118" s="101"/>
      <c r="G118" s="16">
        <v>1384125</v>
      </c>
      <c r="H118" s="16">
        <v>681426</v>
      </c>
      <c r="I118" s="16">
        <v>171470</v>
      </c>
      <c r="J118" s="29"/>
      <c r="K118" s="29"/>
      <c r="L118" s="16">
        <v>531229</v>
      </c>
      <c r="M118" s="29"/>
      <c r="N118" s="29"/>
    </row>
    <row r="119" spans="1:14">
      <c r="A119" s="100"/>
      <c r="B119" s="100"/>
      <c r="C119" s="30" t="s">
        <v>12</v>
      </c>
      <c r="D119" s="116" t="s">
        <v>190</v>
      </c>
      <c r="E119" s="117"/>
      <c r="F119" s="118"/>
      <c r="G119" s="19">
        <v>2489584</v>
      </c>
      <c r="H119" s="19">
        <v>730127</v>
      </c>
      <c r="I119" s="19">
        <v>703977</v>
      </c>
      <c r="J119" s="19">
        <v>340700</v>
      </c>
      <c r="K119" s="31"/>
      <c r="L119" s="19">
        <v>714780</v>
      </c>
      <c r="M119" s="31"/>
      <c r="N119" s="31"/>
    </row>
    <row r="120" spans="1:14">
      <c r="A120" s="100"/>
      <c r="B120" s="100" t="s">
        <v>63</v>
      </c>
      <c r="C120" s="100" t="s">
        <v>191</v>
      </c>
      <c r="D120" s="100" t="s">
        <v>192</v>
      </c>
      <c r="E120" s="14" t="s">
        <v>135</v>
      </c>
      <c r="F120" s="14" t="s">
        <v>193</v>
      </c>
      <c r="G120" s="16">
        <v>26393</v>
      </c>
      <c r="H120" s="15">
        <v>18891</v>
      </c>
      <c r="I120" s="15">
        <v>7502</v>
      </c>
      <c r="J120" s="28"/>
      <c r="K120" s="28"/>
      <c r="L120" s="28"/>
      <c r="M120" s="28"/>
      <c r="N120" s="28"/>
    </row>
    <row r="121" spans="1:14">
      <c r="A121" s="100"/>
      <c r="B121" s="100"/>
      <c r="C121" s="100"/>
      <c r="D121" s="100"/>
      <c r="E121" s="14" t="s">
        <v>137</v>
      </c>
      <c r="F121" s="14" t="s">
        <v>194</v>
      </c>
      <c r="G121" s="16">
        <v>38768</v>
      </c>
      <c r="H121" s="15">
        <v>20327</v>
      </c>
      <c r="I121" s="15">
        <v>11341</v>
      </c>
      <c r="J121" s="28"/>
      <c r="K121" s="28"/>
      <c r="L121" s="15">
        <v>7100</v>
      </c>
      <c r="M121" s="28"/>
      <c r="N121" s="28"/>
    </row>
    <row r="122" spans="1:14">
      <c r="A122" s="100"/>
      <c r="B122" s="100"/>
      <c r="C122" s="100"/>
      <c r="D122" s="100"/>
      <c r="E122" s="14" t="s">
        <v>139</v>
      </c>
      <c r="F122" s="14" t="s">
        <v>195</v>
      </c>
      <c r="G122" s="16">
        <v>31215</v>
      </c>
      <c r="H122" s="15">
        <v>9962</v>
      </c>
      <c r="I122" s="15">
        <v>21253</v>
      </c>
      <c r="J122" s="28"/>
      <c r="K122" s="28"/>
      <c r="L122" s="28"/>
      <c r="M122" s="28"/>
      <c r="N122" s="28"/>
    </row>
    <row r="123" spans="1:14">
      <c r="A123" s="100"/>
      <c r="B123" s="100"/>
      <c r="C123" s="100"/>
      <c r="D123" s="100"/>
      <c r="E123" s="14" t="s">
        <v>196</v>
      </c>
      <c r="F123" s="14" t="s">
        <v>197</v>
      </c>
      <c r="G123" s="16">
        <v>5388</v>
      </c>
      <c r="H123" s="15">
        <v>2482</v>
      </c>
      <c r="I123" s="15">
        <v>2906</v>
      </c>
      <c r="J123" s="28"/>
      <c r="K123" s="28"/>
      <c r="L123" s="28"/>
      <c r="M123" s="28"/>
      <c r="N123" s="28"/>
    </row>
    <row r="124" spans="1:14">
      <c r="A124" s="100"/>
      <c r="B124" s="100"/>
      <c r="C124" s="100"/>
      <c r="D124" s="100"/>
      <c r="E124" s="14" t="s">
        <v>153</v>
      </c>
      <c r="F124" s="14" t="s">
        <v>198</v>
      </c>
      <c r="G124" s="16">
        <v>23687</v>
      </c>
      <c r="H124" s="15">
        <v>11546</v>
      </c>
      <c r="I124" s="15">
        <v>12141</v>
      </c>
      <c r="J124" s="28"/>
      <c r="K124" s="28"/>
      <c r="L124" s="28"/>
      <c r="M124" s="28"/>
      <c r="N124" s="28"/>
    </row>
    <row r="125" spans="1:14">
      <c r="A125" s="100"/>
      <c r="B125" s="100"/>
      <c r="C125" s="100"/>
      <c r="D125" s="100"/>
      <c r="E125" s="14" t="s">
        <v>199</v>
      </c>
      <c r="F125" s="14" t="s">
        <v>200</v>
      </c>
      <c r="G125" s="16">
        <v>11911</v>
      </c>
      <c r="H125" s="15">
        <v>10052</v>
      </c>
      <c r="I125" s="15">
        <v>1859</v>
      </c>
      <c r="J125" s="28"/>
      <c r="K125" s="28"/>
      <c r="L125" s="28"/>
      <c r="M125" s="28"/>
      <c r="N125" s="28"/>
    </row>
    <row r="126" spans="1:14">
      <c r="A126" s="100"/>
      <c r="B126" s="100"/>
      <c r="C126" s="100"/>
      <c r="D126" s="100"/>
      <c r="E126" s="14" t="s">
        <v>201</v>
      </c>
      <c r="F126" s="14" t="s">
        <v>202</v>
      </c>
      <c r="G126" s="16">
        <v>26624</v>
      </c>
      <c r="H126" s="15">
        <v>19533</v>
      </c>
      <c r="I126" s="15">
        <v>7091</v>
      </c>
      <c r="J126" s="28"/>
      <c r="K126" s="28"/>
      <c r="L126" s="28"/>
      <c r="M126" s="28"/>
      <c r="N126" s="28"/>
    </row>
    <row r="127" spans="1:14">
      <c r="A127" s="100"/>
      <c r="B127" s="100"/>
      <c r="C127" s="100"/>
      <c r="D127" s="100"/>
      <c r="E127" s="14" t="s">
        <v>155</v>
      </c>
      <c r="F127" s="14" t="s">
        <v>203</v>
      </c>
      <c r="G127" s="16">
        <v>26492</v>
      </c>
      <c r="H127" s="15">
        <v>7927</v>
      </c>
      <c r="I127" s="15">
        <v>18415</v>
      </c>
      <c r="J127" s="28"/>
      <c r="K127" s="28"/>
      <c r="L127" s="15">
        <v>150</v>
      </c>
      <c r="M127" s="28"/>
      <c r="N127" s="28"/>
    </row>
    <row r="128" spans="1:14">
      <c r="A128" s="100"/>
      <c r="B128" s="100"/>
      <c r="C128" s="100"/>
      <c r="D128" s="100"/>
      <c r="E128" s="14" t="s">
        <v>204</v>
      </c>
      <c r="F128" s="14" t="s">
        <v>205</v>
      </c>
      <c r="G128" s="16">
        <v>8553</v>
      </c>
      <c r="H128" s="15">
        <v>5903</v>
      </c>
      <c r="I128" s="15">
        <v>2650</v>
      </c>
      <c r="J128" s="28"/>
      <c r="K128" s="28"/>
      <c r="L128" s="28"/>
      <c r="M128" s="28"/>
      <c r="N128" s="28"/>
    </row>
    <row r="129" spans="1:14">
      <c r="A129" s="100"/>
      <c r="B129" s="100"/>
      <c r="C129" s="100"/>
      <c r="D129" s="100"/>
      <c r="E129" s="101" t="s">
        <v>12</v>
      </c>
      <c r="F129" s="101"/>
      <c r="G129" s="16">
        <v>199031</v>
      </c>
      <c r="H129" s="16">
        <v>106623</v>
      </c>
      <c r="I129" s="16">
        <v>85158</v>
      </c>
      <c r="J129" s="29"/>
      <c r="K129" s="29"/>
      <c r="L129" s="16">
        <v>7250</v>
      </c>
      <c r="M129" s="29"/>
      <c r="N129" s="29"/>
    </row>
    <row r="130" spans="1:14">
      <c r="A130" s="100"/>
      <c r="B130" s="100"/>
      <c r="C130" s="100" t="s">
        <v>206</v>
      </c>
      <c r="D130" s="100" t="s">
        <v>207</v>
      </c>
      <c r="E130" s="14" t="s">
        <v>208</v>
      </c>
      <c r="F130" s="14" t="s">
        <v>209</v>
      </c>
      <c r="G130" s="16">
        <v>26883</v>
      </c>
      <c r="H130" s="15">
        <v>15721</v>
      </c>
      <c r="I130" s="15">
        <v>9579</v>
      </c>
      <c r="J130" s="28"/>
      <c r="K130" s="28"/>
      <c r="L130" s="15">
        <v>1583</v>
      </c>
      <c r="M130" s="28"/>
      <c r="N130" s="28"/>
    </row>
    <row r="131" spans="1:14">
      <c r="A131" s="100"/>
      <c r="B131" s="100"/>
      <c r="C131" s="100"/>
      <c r="D131" s="100"/>
      <c r="E131" s="14" t="s">
        <v>210</v>
      </c>
      <c r="F131" s="14" t="s">
        <v>211</v>
      </c>
      <c r="G131" s="16">
        <v>32374</v>
      </c>
      <c r="H131" s="15">
        <v>21537</v>
      </c>
      <c r="I131" s="15">
        <v>8873</v>
      </c>
      <c r="J131" s="28"/>
      <c r="K131" s="28"/>
      <c r="L131" s="15">
        <v>1964</v>
      </c>
      <c r="M131" s="28"/>
      <c r="N131" s="28"/>
    </row>
    <row r="132" spans="1:14">
      <c r="A132" s="100"/>
      <c r="B132" s="100"/>
      <c r="C132" s="100"/>
      <c r="D132" s="100"/>
      <c r="E132" s="14" t="s">
        <v>212</v>
      </c>
      <c r="F132" s="14" t="s">
        <v>213</v>
      </c>
      <c r="G132" s="16">
        <v>27752</v>
      </c>
      <c r="H132" s="15">
        <v>15261</v>
      </c>
      <c r="I132" s="15">
        <v>6908</v>
      </c>
      <c r="J132" s="28"/>
      <c r="K132" s="28"/>
      <c r="L132" s="15">
        <v>5583</v>
      </c>
      <c r="M132" s="28"/>
      <c r="N132" s="28"/>
    </row>
    <row r="133" spans="1:14">
      <c r="A133" s="100"/>
      <c r="B133" s="100"/>
      <c r="C133" s="100"/>
      <c r="D133" s="100"/>
      <c r="E133" s="14" t="s">
        <v>214</v>
      </c>
      <c r="F133" s="14" t="s">
        <v>215</v>
      </c>
      <c r="G133" s="16">
        <v>33296</v>
      </c>
      <c r="H133" s="15">
        <v>16181</v>
      </c>
      <c r="I133" s="15">
        <v>15532</v>
      </c>
      <c r="J133" s="28"/>
      <c r="K133" s="28"/>
      <c r="L133" s="15">
        <v>1583</v>
      </c>
      <c r="M133" s="28"/>
      <c r="N133" s="28"/>
    </row>
    <row r="134" spans="1:14">
      <c r="A134" s="100"/>
      <c r="B134" s="100"/>
      <c r="C134" s="100"/>
      <c r="D134" s="100"/>
      <c r="E134" s="14" t="s">
        <v>216</v>
      </c>
      <c r="F134" s="14" t="s">
        <v>217</v>
      </c>
      <c r="G134" s="16">
        <v>27060</v>
      </c>
      <c r="H134" s="15">
        <v>13422</v>
      </c>
      <c r="I134" s="15">
        <v>12391</v>
      </c>
      <c r="J134" s="28"/>
      <c r="K134" s="28"/>
      <c r="L134" s="15">
        <v>1247</v>
      </c>
      <c r="M134" s="28"/>
      <c r="N134" s="28"/>
    </row>
    <row r="135" spans="1:14">
      <c r="A135" s="100"/>
      <c r="B135" s="100"/>
      <c r="C135" s="100"/>
      <c r="D135" s="100"/>
      <c r="E135" s="14" t="s">
        <v>218</v>
      </c>
      <c r="F135" s="14" t="s">
        <v>219</v>
      </c>
      <c r="G135" s="16">
        <v>20939</v>
      </c>
      <c r="H135" s="15">
        <v>14164</v>
      </c>
      <c r="I135" s="15">
        <v>4788</v>
      </c>
      <c r="J135" s="28"/>
      <c r="K135" s="28"/>
      <c r="L135" s="15">
        <v>1987</v>
      </c>
      <c r="M135" s="28"/>
      <c r="N135" s="28"/>
    </row>
    <row r="136" spans="1:14">
      <c r="A136" s="100"/>
      <c r="B136" s="100"/>
      <c r="C136" s="100"/>
      <c r="D136" s="100"/>
      <c r="E136" s="14" t="s">
        <v>220</v>
      </c>
      <c r="F136" s="14" t="s">
        <v>221</v>
      </c>
      <c r="G136" s="16">
        <v>67313</v>
      </c>
      <c r="H136" s="15">
        <v>48859</v>
      </c>
      <c r="I136" s="15">
        <v>16490</v>
      </c>
      <c r="J136" s="28"/>
      <c r="K136" s="28"/>
      <c r="L136" s="15">
        <v>1964</v>
      </c>
      <c r="M136" s="28"/>
      <c r="N136" s="28"/>
    </row>
    <row r="137" spans="1:14">
      <c r="A137" s="100"/>
      <c r="B137" s="100"/>
      <c r="C137" s="100"/>
      <c r="D137" s="100"/>
      <c r="E137" s="14" t="s">
        <v>222</v>
      </c>
      <c r="F137" s="14" t="s">
        <v>223</v>
      </c>
      <c r="G137" s="16">
        <v>20306</v>
      </c>
      <c r="H137" s="15">
        <v>13422</v>
      </c>
      <c r="I137" s="15">
        <v>5637</v>
      </c>
      <c r="J137" s="28"/>
      <c r="K137" s="28"/>
      <c r="L137" s="15">
        <v>1247</v>
      </c>
      <c r="M137" s="28"/>
      <c r="N137" s="28"/>
    </row>
    <row r="138" spans="1:14">
      <c r="A138" s="100"/>
      <c r="B138" s="100"/>
      <c r="C138" s="100"/>
      <c r="D138" s="100"/>
      <c r="E138" s="14" t="s">
        <v>224</v>
      </c>
      <c r="F138" s="14" t="s">
        <v>225</v>
      </c>
      <c r="G138" s="16">
        <v>24883</v>
      </c>
      <c r="H138" s="15">
        <v>15261</v>
      </c>
      <c r="I138" s="15">
        <v>8375</v>
      </c>
      <c r="J138" s="28"/>
      <c r="K138" s="28"/>
      <c r="L138" s="15">
        <v>1247</v>
      </c>
      <c r="M138" s="28"/>
      <c r="N138" s="28"/>
    </row>
    <row r="139" spans="1:14">
      <c r="A139" s="100"/>
      <c r="B139" s="100"/>
      <c r="C139" s="100"/>
      <c r="D139" s="100"/>
      <c r="E139" s="14" t="s">
        <v>226</v>
      </c>
      <c r="F139" s="14" t="s">
        <v>227</v>
      </c>
      <c r="G139" s="16">
        <v>21614</v>
      </c>
      <c r="H139" s="15">
        <v>13422</v>
      </c>
      <c r="I139" s="15">
        <v>6945</v>
      </c>
      <c r="J139" s="28"/>
      <c r="K139" s="28"/>
      <c r="L139" s="15">
        <v>1247</v>
      </c>
      <c r="M139" s="28"/>
      <c r="N139" s="28"/>
    </row>
    <row r="140" spans="1:14">
      <c r="A140" s="100"/>
      <c r="B140" s="100"/>
      <c r="C140" s="100"/>
      <c r="D140" s="100"/>
      <c r="E140" s="14" t="s">
        <v>228</v>
      </c>
      <c r="F140" s="14" t="s">
        <v>229</v>
      </c>
      <c r="G140" s="16">
        <v>20700</v>
      </c>
      <c r="H140" s="15">
        <v>16641</v>
      </c>
      <c r="I140" s="15">
        <v>2812</v>
      </c>
      <c r="J140" s="28"/>
      <c r="K140" s="28"/>
      <c r="L140" s="15">
        <v>1247</v>
      </c>
      <c r="M140" s="28"/>
      <c r="N140" s="28"/>
    </row>
    <row r="141" spans="1:14">
      <c r="A141" s="100"/>
      <c r="B141" s="100"/>
      <c r="C141" s="100"/>
      <c r="D141" s="100"/>
      <c r="E141" s="14" t="s">
        <v>230</v>
      </c>
      <c r="F141" s="14" t="s">
        <v>231</v>
      </c>
      <c r="G141" s="16">
        <v>25433</v>
      </c>
      <c r="H141" s="15">
        <v>18020</v>
      </c>
      <c r="I141" s="15">
        <v>6166</v>
      </c>
      <c r="J141" s="28"/>
      <c r="K141" s="28"/>
      <c r="L141" s="15">
        <v>1247</v>
      </c>
      <c r="M141" s="28"/>
      <c r="N141" s="28"/>
    </row>
    <row r="142" spans="1:14">
      <c r="A142" s="100"/>
      <c r="B142" s="100"/>
      <c r="C142" s="100"/>
      <c r="D142" s="100"/>
      <c r="E142" s="14" t="s">
        <v>232</v>
      </c>
      <c r="F142" s="14" t="s">
        <v>233</v>
      </c>
      <c r="G142" s="16">
        <v>20927</v>
      </c>
      <c r="H142" s="15">
        <v>15261</v>
      </c>
      <c r="I142" s="15">
        <v>4419</v>
      </c>
      <c r="J142" s="28"/>
      <c r="K142" s="28"/>
      <c r="L142" s="15">
        <v>1247</v>
      </c>
      <c r="M142" s="28"/>
      <c r="N142" s="28"/>
    </row>
    <row r="143" spans="1:14">
      <c r="A143" s="100"/>
      <c r="B143" s="100"/>
      <c r="C143" s="100"/>
      <c r="D143" s="100"/>
      <c r="E143" s="101" t="s">
        <v>12</v>
      </c>
      <c r="F143" s="101"/>
      <c r="G143" s="16">
        <v>369480</v>
      </c>
      <c r="H143" s="16">
        <v>237172</v>
      </c>
      <c r="I143" s="16">
        <v>108915</v>
      </c>
      <c r="J143" s="29"/>
      <c r="K143" s="29"/>
      <c r="L143" s="16">
        <v>23393</v>
      </c>
      <c r="M143" s="29"/>
      <c r="N143" s="29"/>
    </row>
    <row r="144" spans="1:14">
      <c r="A144" s="100"/>
      <c r="B144" s="100"/>
      <c r="C144" s="100" t="s">
        <v>234</v>
      </c>
      <c r="D144" s="100" t="s">
        <v>235</v>
      </c>
      <c r="E144" s="14" t="s">
        <v>236</v>
      </c>
      <c r="F144" s="14" t="s">
        <v>237</v>
      </c>
      <c r="G144" s="16">
        <v>13284</v>
      </c>
      <c r="H144" s="15">
        <v>7631</v>
      </c>
      <c r="I144" s="15">
        <v>5653</v>
      </c>
      <c r="J144" s="28"/>
      <c r="K144" s="28"/>
      <c r="L144" s="28"/>
      <c r="M144" s="28"/>
      <c r="N144" s="28"/>
    </row>
    <row r="145" spans="1:14">
      <c r="A145" s="100"/>
      <c r="B145" s="100"/>
      <c r="C145" s="100"/>
      <c r="D145" s="100"/>
      <c r="E145" s="14" t="s">
        <v>143</v>
      </c>
      <c r="F145" s="14" t="s">
        <v>238</v>
      </c>
      <c r="G145" s="16">
        <v>9159</v>
      </c>
      <c r="H145" s="15">
        <v>8819</v>
      </c>
      <c r="I145" s="15">
        <v>340</v>
      </c>
      <c r="J145" s="28"/>
      <c r="K145" s="28"/>
      <c r="L145" s="28"/>
      <c r="M145" s="28"/>
      <c r="N145" s="28"/>
    </row>
    <row r="146" spans="1:14">
      <c r="A146" s="100"/>
      <c r="B146" s="100"/>
      <c r="C146" s="100"/>
      <c r="D146" s="100"/>
      <c r="E146" s="14" t="s">
        <v>239</v>
      </c>
      <c r="F146" s="14" t="s">
        <v>240</v>
      </c>
      <c r="G146" s="16">
        <v>14244</v>
      </c>
      <c r="H146" s="15">
        <v>9010</v>
      </c>
      <c r="I146" s="15">
        <v>5234</v>
      </c>
      <c r="J146" s="28"/>
      <c r="K146" s="28"/>
      <c r="L146" s="28"/>
      <c r="M146" s="28"/>
      <c r="N146" s="28"/>
    </row>
    <row r="147" spans="1:14">
      <c r="A147" s="100"/>
      <c r="B147" s="100"/>
      <c r="C147" s="100"/>
      <c r="D147" s="100"/>
      <c r="E147" s="101" t="s">
        <v>12</v>
      </c>
      <c r="F147" s="101"/>
      <c r="G147" s="16">
        <v>36687</v>
      </c>
      <c r="H147" s="16">
        <v>25460</v>
      </c>
      <c r="I147" s="16">
        <v>11227</v>
      </c>
      <c r="J147" s="29"/>
      <c r="K147" s="29"/>
      <c r="L147" s="29"/>
      <c r="M147" s="29"/>
      <c r="N147" s="29"/>
    </row>
    <row r="148" spans="1:14">
      <c r="A148" s="100"/>
      <c r="B148" s="100"/>
      <c r="C148" s="100" t="s">
        <v>241</v>
      </c>
      <c r="D148" s="100" t="s">
        <v>242</v>
      </c>
      <c r="E148" s="14" t="s">
        <v>134</v>
      </c>
      <c r="F148" s="14" t="s">
        <v>243</v>
      </c>
      <c r="G148" s="16">
        <v>294524</v>
      </c>
      <c r="H148" s="15">
        <v>141971</v>
      </c>
      <c r="I148" s="15">
        <v>116700</v>
      </c>
      <c r="J148" s="15">
        <v>14000</v>
      </c>
      <c r="K148" s="28"/>
      <c r="L148" s="28"/>
      <c r="M148" s="15">
        <v>4000</v>
      </c>
      <c r="N148" s="15">
        <v>17853</v>
      </c>
    </row>
    <row r="149" spans="1:14">
      <c r="A149" s="100"/>
      <c r="B149" s="100"/>
      <c r="C149" s="100"/>
      <c r="D149" s="100"/>
      <c r="E149" s="14" t="s">
        <v>244</v>
      </c>
      <c r="F149" s="14" t="s">
        <v>245</v>
      </c>
      <c r="G149" s="16">
        <v>50058</v>
      </c>
      <c r="H149" s="15">
        <v>22554</v>
      </c>
      <c r="I149" s="15">
        <v>27504</v>
      </c>
      <c r="J149" s="28"/>
      <c r="K149" s="28"/>
      <c r="L149" s="28"/>
      <c r="M149" s="28"/>
      <c r="N149" s="28"/>
    </row>
    <row r="150" spans="1:14">
      <c r="A150" s="100"/>
      <c r="B150" s="100"/>
      <c r="C150" s="100"/>
      <c r="D150" s="100"/>
      <c r="E150" s="14" t="s">
        <v>246</v>
      </c>
      <c r="F150" s="14" t="s">
        <v>247</v>
      </c>
      <c r="G150" s="16">
        <v>55873</v>
      </c>
      <c r="H150" s="15">
        <v>22055</v>
      </c>
      <c r="I150" s="15">
        <v>33818</v>
      </c>
      <c r="J150" s="28"/>
      <c r="K150" s="28"/>
      <c r="L150" s="28"/>
      <c r="M150" s="28"/>
      <c r="N150" s="28"/>
    </row>
    <row r="151" spans="1:14">
      <c r="A151" s="100"/>
      <c r="B151" s="100"/>
      <c r="C151" s="100"/>
      <c r="D151" s="100"/>
      <c r="E151" s="14" t="s">
        <v>248</v>
      </c>
      <c r="F151" s="14" t="s">
        <v>249</v>
      </c>
      <c r="G151" s="16">
        <v>56053</v>
      </c>
      <c r="H151" s="15">
        <v>25518</v>
      </c>
      <c r="I151" s="15">
        <v>30535</v>
      </c>
      <c r="J151" s="28"/>
      <c r="K151" s="28"/>
      <c r="L151" s="28"/>
      <c r="M151" s="28"/>
      <c r="N151" s="28"/>
    </row>
    <row r="152" spans="1:14">
      <c r="A152" s="100"/>
      <c r="B152" s="100"/>
      <c r="C152" s="100"/>
      <c r="D152" s="100"/>
      <c r="E152" s="14" t="s">
        <v>250</v>
      </c>
      <c r="F152" s="14" t="s">
        <v>251</v>
      </c>
      <c r="G152" s="16">
        <v>83197</v>
      </c>
      <c r="H152" s="15">
        <v>23049</v>
      </c>
      <c r="I152" s="15">
        <v>60148</v>
      </c>
      <c r="J152" s="28"/>
      <c r="K152" s="28"/>
      <c r="L152" s="28"/>
      <c r="M152" s="28"/>
      <c r="N152" s="28"/>
    </row>
    <row r="153" spans="1:14">
      <c r="A153" s="100"/>
      <c r="B153" s="100"/>
      <c r="C153" s="100"/>
      <c r="D153" s="100"/>
      <c r="E153" s="14" t="s">
        <v>252</v>
      </c>
      <c r="F153" s="14" t="s">
        <v>253</v>
      </c>
      <c r="G153" s="16">
        <v>44040</v>
      </c>
      <c r="H153" s="15">
        <v>19566</v>
      </c>
      <c r="I153" s="15">
        <v>24474</v>
      </c>
      <c r="J153" s="28"/>
      <c r="K153" s="28"/>
      <c r="L153" s="28"/>
      <c r="M153" s="28"/>
      <c r="N153" s="28"/>
    </row>
    <row r="154" spans="1:14">
      <c r="A154" s="100"/>
      <c r="B154" s="100"/>
      <c r="C154" s="100"/>
      <c r="D154" s="100"/>
      <c r="E154" s="14" t="s">
        <v>254</v>
      </c>
      <c r="F154" s="14" t="s">
        <v>255</v>
      </c>
      <c r="G154" s="16">
        <v>29761</v>
      </c>
      <c r="H154" s="15">
        <v>14274</v>
      </c>
      <c r="I154" s="15">
        <v>14787</v>
      </c>
      <c r="J154" s="28"/>
      <c r="K154" s="28"/>
      <c r="L154" s="15">
        <v>700</v>
      </c>
      <c r="M154" s="28"/>
      <c r="N154" s="28"/>
    </row>
    <row r="155" spans="1:14">
      <c r="A155" s="100"/>
      <c r="B155" s="100"/>
      <c r="C155" s="100"/>
      <c r="D155" s="100"/>
      <c r="E155" s="14" t="s">
        <v>256</v>
      </c>
      <c r="F155" s="14" t="s">
        <v>257</v>
      </c>
      <c r="G155" s="16">
        <v>195467</v>
      </c>
      <c r="H155" s="15">
        <v>35095</v>
      </c>
      <c r="I155" s="15">
        <v>58294</v>
      </c>
      <c r="J155" s="28"/>
      <c r="K155" s="28"/>
      <c r="L155" s="15">
        <v>102078</v>
      </c>
      <c r="M155" s="28"/>
      <c r="N155" s="28"/>
    </row>
    <row r="156" spans="1:14">
      <c r="A156" s="100"/>
      <c r="B156" s="100"/>
      <c r="C156" s="100"/>
      <c r="D156" s="100"/>
      <c r="E156" s="14" t="s">
        <v>258</v>
      </c>
      <c r="F156" s="14" t="s">
        <v>259</v>
      </c>
      <c r="G156" s="16">
        <v>50802</v>
      </c>
      <c r="H156" s="15">
        <v>25091</v>
      </c>
      <c r="I156" s="15">
        <v>25711</v>
      </c>
      <c r="J156" s="28"/>
      <c r="K156" s="28"/>
      <c r="L156" s="28"/>
      <c r="M156" s="28"/>
      <c r="N156" s="28"/>
    </row>
    <row r="157" spans="1:14">
      <c r="A157" s="100"/>
      <c r="B157" s="100"/>
      <c r="C157" s="100"/>
      <c r="D157" s="100"/>
      <c r="E157" s="14" t="s">
        <v>260</v>
      </c>
      <c r="F157" s="14" t="s">
        <v>261</v>
      </c>
      <c r="G157" s="16">
        <v>60083</v>
      </c>
      <c r="H157" s="15">
        <v>27583</v>
      </c>
      <c r="I157" s="15">
        <v>32500</v>
      </c>
      <c r="J157" s="28"/>
      <c r="K157" s="28"/>
      <c r="L157" s="28"/>
      <c r="M157" s="28"/>
      <c r="N157" s="28"/>
    </row>
    <row r="158" spans="1:14">
      <c r="A158" s="100"/>
      <c r="B158" s="100"/>
      <c r="C158" s="100"/>
      <c r="D158" s="100"/>
      <c r="E158" s="14" t="s">
        <v>262</v>
      </c>
      <c r="F158" s="14" t="s">
        <v>263</v>
      </c>
      <c r="G158" s="16">
        <v>39735</v>
      </c>
      <c r="H158" s="15">
        <v>19566</v>
      </c>
      <c r="I158" s="15">
        <v>20169</v>
      </c>
      <c r="J158" s="28"/>
      <c r="K158" s="28"/>
      <c r="L158" s="28"/>
      <c r="M158" s="28"/>
      <c r="N158" s="28"/>
    </row>
    <row r="159" spans="1:14">
      <c r="A159" s="100"/>
      <c r="B159" s="100"/>
      <c r="C159" s="100"/>
      <c r="D159" s="100"/>
      <c r="E159" s="14" t="s">
        <v>264</v>
      </c>
      <c r="F159" s="14" t="s">
        <v>265</v>
      </c>
      <c r="G159" s="16">
        <v>42664</v>
      </c>
      <c r="H159" s="15">
        <v>22884</v>
      </c>
      <c r="I159" s="15">
        <v>19430</v>
      </c>
      <c r="J159" s="28"/>
      <c r="K159" s="28"/>
      <c r="L159" s="15">
        <v>350</v>
      </c>
      <c r="M159" s="28"/>
      <c r="N159" s="28"/>
    </row>
    <row r="160" spans="1:14">
      <c r="A160" s="100"/>
      <c r="B160" s="100"/>
      <c r="C160" s="100"/>
      <c r="D160" s="100"/>
      <c r="E160" s="14" t="s">
        <v>266</v>
      </c>
      <c r="F160" s="14" t="s">
        <v>267</v>
      </c>
      <c r="G160" s="16">
        <v>27831</v>
      </c>
      <c r="H160" s="15">
        <v>16347</v>
      </c>
      <c r="I160" s="15">
        <v>11484</v>
      </c>
      <c r="J160" s="28"/>
      <c r="K160" s="28"/>
      <c r="L160" s="28"/>
      <c r="M160" s="28"/>
      <c r="N160" s="28"/>
    </row>
    <row r="161" spans="1:14">
      <c r="A161" s="100"/>
      <c r="B161" s="100"/>
      <c r="C161" s="100"/>
      <c r="D161" s="100"/>
      <c r="E161" s="101" t="s">
        <v>12</v>
      </c>
      <c r="F161" s="101"/>
      <c r="G161" s="16">
        <v>1030088</v>
      </c>
      <c r="H161" s="16">
        <v>415553</v>
      </c>
      <c r="I161" s="16">
        <v>475554</v>
      </c>
      <c r="J161" s="16">
        <v>14000</v>
      </c>
      <c r="K161" s="29"/>
      <c r="L161" s="16">
        <v>103128</v>
      </c>
      <c r="M161" s="16">
        <v>4000</v>
      </c>
      <c r="N161" s="16">
        <v>17853</v>
      </c>
    </row>
    <row r="162" spans="1:14" ht="20.399999999999999">
      <c r="A162" s="100"/>
      <c r="B162" s="100"/>
      <c r="C162" s="100" t="s">
        <v>268</v>
      </c>
      <c r="D162" s="100" t="s">
        <v>269</v>
      </c>
      <c r="E162" s="14" t="s">
        <v>134</v>
      </c>
      <c r="F162" s="14" t="s">
        <v>270</v>
      </c>
      <c r="G162" s="16">
        <v>22000</v>
      </c>
      <c r="H162" s="28"/>
      <c r="I162" s="15">
        <v>22000</v>
      </c>
      <c r="J162" s="28"/>
      <c r="K162" s="28"/>
      <c r="L162" s="28"/>
      <c r="M162" s="28"/>
      <c r="N162" s="28"/>
    </row>
    <row r="163" spans="1:14">
      <c r="A163" s="100"/>
      <c r="B163" s="100"/>
      <c r="C163" s="100"/>
      <c r="D163" s="100"/>
      <c r="E163" s="101" t="s">
        <v>12</v>
      </c>
      <c r="F163" s="101"/>
      <c r="G163" s="16">
        <v>22000</v>
      </c>
      <c r="H163" s="29"/>
      <c r="I163" s="16">
        <v>22000</v>
      </c>
      <c r="J163" s="29"/>
      <c r="K163" s="29"/>
      <c r="L163" s="29"/>
      <c r="M163" s="29"/>
      <c r="N163" s="29"/>
    </row>
    <row r="164" spans="1:14">
      <c r="A164" s="100"/>
      <c r="B164" s="100"/>
      <c r="C164" s="30" t="s">
        <v>12</v>
      </c>
      <c r="D164" s="116" t="s">
        <v>271</v>
      </c>
      <c r="E164" s="117"/>
      <c r="F164" s="118"/>
      <c r="G164" s="19">
        <v>1657286</v>
      </c>
      <c r="H164" s="19">
        <v>784808</v>
      </c>
      <c r="I164" s="19">
        <v>702854</v>
      </c>
      <c r="J164" s="19">
        <v>14000</v>
      </c>
      <c r="K164" s="31"/>
      <c r="L164" s="19">
        <v>133771</v>
      </c>
      <c r="M164" s="19">
        <v>4000</v>
      </c>
      <c r="N164" s="19">
        <v>17853</v>
      </c>
    </row>
    <row r="165" spans="1:14">
      <c r="A165" s="100"/>
      <c r="B165" s="100" t="s">
        <v>65</v>
      </c>
      <c r="C165" s="100" t="s">
        <v>272</v>
      </c>
      <c r="D165" s="100" t="s">
        <v>273</v>
      </c>
      <c r="E165" s="14" t="s">
        <v>274</v>
      </c>
      <c r="F165" s="14" t="s">
        <v>275</v>
      </c>
      <c r="G165" s="16">
        <v>343909</v>
      </c>
      <c r="H165" s="15">
        <v>220606</v>
      </c>
      <c r="I165" s="15">
        <v>50169</v>
      </c>
      <c r="J165" s="28"/>
      <c r="K165" s="28"/>
      <c r="L165" s="15">
        <v>1700</v>
      </c>
      <c r="M165" s="15">
        <v>71434</v>
      </c>
      <c r="N165" s="28"/>
    </row>
    <row r="166" spans="1:14">
      <c r="A166" s="100"/>
      <c r="B166" s="100"/>
      <c r="C166" s="100"/>
      <c r="D166" s="100"/>
      <c r="E166" s="14" t="s">
        <v>276</v>
      </c>
      <c r="F166" s="14" t="s">
        <v>277</v>
      </c>
      <c r="G166" s="16">
        <v>199173</v>
      </c>
      <c r="H166" s="15">
        <v>145754</v>
      </c>
      <c r="I166" s="15">
        <v>53419</v>
      </c>
      <c r="J166" s="28"/>
      <c r="K166" s="28"/>
      <c r="L166" s="28"/>
      <c r="M166" s="28"/>
      <c r="N166" s="28"/>
    </row>
    <row r="167" spans="1:14">
      <c r="A167" s="100"/>
      <c r="B167" s="100"/>
      <c r="C167" s="100"/>
      <c r="D167" s="100"/>
      <c r="E167" s="14" t="s">
        <v>278</v>
      </c>
      <c r="F167" s="14" t="s">
        <v>279</v>
      </c>
      <c r="G167" s="16">
        <v>542249</v>
      </c>
      <c r="H167" s="15">
        <v>300205</v>
      </c>
      <c r="I167" s="15">
        <v>120544</v>
      </c>
      <c r="J167" s="28"/>
      <c r="K167" s="28"/>
      <c r="L167" s="15">
        <v>121500</v>
      </c>
      <c r="M167" s="28"/>
      <c r="N167" s="28"/>
    </row>
    <row r="168" spans="1:14">
      <c r="A168" s="100"/>
      <c r="B168" s="100"/>
      <c r="C168" s="100"/>
      <c r="D168" s="100"/>
      <c r="E168" s="14" t="s">
        <v>280</v>
      </c>
      <c r="F168" s="14" t="s">
        <v>281</v>
      </c>
      <c r="G168" s="16">
        <v>353868</v>
      </c>
      <c r="H168" s="15">
        <v>208616</v>
      </c>
      <c r="I168" s="15">
        <v>85252</v>
      </c>
      <c r="J168" s="28"/>
      <c r="K168" s="28"/>
      <c r="L168" s="15">
        <v>60000</v>
      </c>
      <c r="M168" s="28"/>
      <c r="N168" s="28"/>
    </row>
    <row r="169" spans="1:14">
      <c r="A169" s="100"/>
      <c r="B169" s="100"/>
      <c r="C169" s="100"/>
      <c r="D169" s="100"/>
      <c r="E169" s="14" t="s">
        <v>282</v>
      </c>
      <c r="F169" s="14" t="s">
        <v>283</v>
      </c>
      <c r="G169" s="16">
        <v>99813</v>
      </c>
      <c r="H169" s="15">
        <v>76419</v>
      </c>
      <c r="I169" s="15">
        <v>23394</v>
      </c>
      <c r="J169" s="28"/>
      <c r="K169" s="28"/>
      <c r="L169" s="28"/>
      <c r="M169" s="28"/>
      <c r="N169" s="28"/>
    </row>
    <row r="170" spans="1:14">
      <c r="A170" s="100"/>
      <c r="B170" s="100"/>
      <c r="C170" s="100"/>
      <c r="D170" s="100"/>
      <c r="E170" s="101" t="s">
        <v>12</v>
      </c>
      <c r="F170" s="101"/>
      <c r="G170" s="16">
        <v>1539012</v>
      </c>
      <c r="H170" s="16">
        <v>951600</v>
      </c>
      <c r="I170" s="16">
        <v>332778</v>
      </c>
      <c r="J170" s="29"/>
      <c r="K170" s="29"/>
      <c r="L170" s="16">
        <v>183200</v>
      </c>
      <c r="M170" s="16">
        <v>71434</v>
      </c>
      <c r="N170" s="29"/>
    </row>
    <row r="171" spans="1:14">
      <c r="A171" s="100"/>
      <c r="B171" s="100"/>
      <c r="C171" s="100" t="s">
        <v>284</v>
      </c>
      <c r="D171" s="100" t="s">
        <v>285</v>
      </c>
      <c r="E171" s="14" t="s">
        <v>134</v>
      </c>
      <c r="F171" s="14" t="s">
        <v>2</v>
      </c>
      <c r="G171" s="16">
        <v>9500</v>
      </c>
      <c r="H171" s="28"/>
      <c r="I171" s="15">
        <v>9500</v>
      </c>
      <c r="J171" s="28"/>
      <c r="K171" s="28"/>
      <c r="L171" s="28"/>
      <c r="M171" s="28"/>
      <c r="N171" s="28"/>
    </row>
    <row r="172" spans="1:14">
      <c r="A172" s="100"/>
      <c r="B172" s="100"/>
      <c r="C172" s="100"/>
      <c r="D172" s="100"/>
      <c r="E172" s="14" t="s">
        <v>286</v>
      </c>
      <c r="F172" s="14" t="s">
        <v>287</v>
      </c>
      <c r="G172" s="16">
        <v>386019</v>
      </c>
      <c r="H172" s="15">
        <v>257495</v>
      </c>
      <c r="I172" s="15">
        <v>91779</v>
      </c>
      <c r="J172" s="28"/>
      <c r="K172" s="28"/>
      <c r="L172" s="15">
        <v>36715</v>
      </c>
      <c r="M172" s="15">
        <v>30</v>
      </c>
      <c r="N172" s="28"/>
    </row>
    <row r="173" spans="1:14">
      <c r="A173" s="100"/>
      <c r="B173" s="100"/>
      <c r="C173" s="100"/>
      <c r="D173" s="100"/>
      <c r="E173" s="14" t="s">
        <v>288</v>
      </c>
      <c r="F173" s="14" t="s">
        <v>289</v>
      </c>
      <c r="G173" s="16">
        <v>532762</v>
      </c>
      <c r="H173" s="15">
        <v>297970</v>
      </c>
      <c r="I173" s="15">
        <v>114134</v>
      </c>
      <c r="J173" s="28"/>
      <c r="K173" s="28"/>
      <c r="L173" s="15">
        <v>78931</v>
      </c>
      <c r="M173" s="15">
        <v>41727</v>
      </c>
      <c r="N173" s="28"/>
    </row>
    <row r="174" spans="1:14">
      <c r="A174" s="100"/>
      <c r="B174" s="100"/>
      <c r="C174" s="100"/>
      <c r="D174" s="100"/>
      <c r="E174" s="14" t="s">
        <v>290</v>
      </c>
      <c r="F174" s="14" t="s">
        <v>291</v>
      </c>
      <c r="G174" s="16">
        <v>312746</v>
      </c>
      <c r="H174" s="15">
        <v>216375</v>
      </c>
      <c r="I174" s="15">
        <v>94255</v>
      </c>
      <c r="J174" s="28"/>
      <c r="K174" s="28"/>
      <c r="L174" s="15">
        <v>1944</v>
      </c>
      <c r="M174" s="15">
        <v>172</v>
      </c>
      <c r="N174" s="28"/>
    </row>
    <row r="175" spans="1:14">
      <c r="A175" s="100"/>
      <c r="B175" s="100"/>
      <c r="C175" s="100"/>
      <c r="D175" s="100"/>
      <c r="E175" s="14" t="s">
        <v>196</v>
      </c>
      <c r="F175" s="14" t="s">
        <v>292</v>
      </c>
      <c r="G175" s="16">
        <v>403081</v>
      </c>
      <c r="H175" s="15">
        <v>274618</v>
      </c>
      <c r="I175" s="15">
        <v>106734</v>
      </c>
      <c r="J175" s="28"/>
      <c r="K175" s="28"/>
      <c r="L175" s="15">
        <v>21729</v>
      </c>
      <c r="M175" s="28"/>
      <c r="N175" s="28"/>
    </row>
    <row r="176" spans="1:14">
      <c r="A176" s="100"/>
      <c r="B176" s="100"/>
      <c r="C176" s="100"/>
      <c r="D176" s="100"/>
      <c r="E176" s="14" t="s">
        <v>293</v>
      </c>
      <c r="F176" s="14" t="s">
        <v>294</v>
      </c>
      <c r="G176" s="16">
        <v>943926</v>
      </c>
      <c r="H176" s="15">
        <v>632625</v>
      </c>
      <c r="I176" s="15">
        <v>222735</v>
      </c>
      <c r="J176" s="28"/>
      <c r="K176" s="28"/>
      <c r="L176" s="15">
        <v>75260</v>
      </c>
      <c r="M176" s="15">
        <v>13306</v>
      </c>
      <c r="N176" s="28"/>
    </row>
    <row r="177" spans="1:14">
      <c r="A177" s="100"/>
      <c r="B177" s="100"/>
      <c r="C177" s="100"/>
      <c r="D177" s="100"/>
      <c r="E177" s="14" t="s">
        <v>295</v>
      </c>
      <c r="F177" s="14" t="s">
        <v>296</v>
      </c>
      <c r="G177" s="16">
        <v>1245704</v>
      </c>
      <c r="H177" s="15">
        <v>523131</v>
      </c>
      <c r="I177" s="15">
        <v>210690</v>
      </c>
      <c r="J177" s="28"/>
      <c r="K177" s="28"/>
      <c r="L177" s="15">
        <v>425916</v>
      </c>
      <c r="M177" s="15">
        <v>85967</v>
      </c>
      <c r="N177" s="28"/>
    </row>
    <row r="178" spans="1:14">
      <c r="A178" s="100"/>
      <c r="B178" s="100"/>
      <c r="C178" s="100"/>
      <c r="D178" s="100"/>
      <c r="E178" s="14" t="s">
        <v>297</v>
      </c>
      <c r="F178" s="14" t="s">
        <v>298</v>
      </c>
      <c r="G178" s="16">
        <v>425171</v>
      </c>
      <c r="H178" s="15">
        <v>281727</v>
      </c>
      <c r="I178" s="15">
        <v>141618</v>
      </c>
      <c r="J178" s="28"/>
      <c r="K178" s="28"/>
      <c r="L178" s="15">
        <v>1826</v>
      </c>
      <c r="M178" s="28"/>
      <c r="N178" s="28"/>
    </row>
    <row r="179" spans="1:14">
      <c r="A179" s="100"/>
      <c r="B179" s="100"/>
      <c r="C179" s="100"/>
      <c r="D179" s="100"/>
      <c r="E179" s="14" t="s">
        <v>299</v>
      </c>
      <c r="F179" s="14" t="s">
        <v>300</v>
      </c>
      <c r="G179" s="16">
        <v>684911</v>
      </c>
      <c r="H179" s="15">
        <v>412886</v>
      </c>
      <c r="I179" s="15">
        <v>192627</v>
      </c>
      <c r="J179" s="28"/>
      <c r="K179" s="28"/>
      <c r="L179" s="15">
        <v>79398</v>
      </c>
      <c r="M179" s="28"/>
      <c r="N179" s="28"/>
    </row>
    <row r="180" spans="1:14">
      <c r="A180" s="100"/>
      <c r="B180" s="100"/>
      <c r="C180" s="100"/>
      <c r="D180" s="100"/>
      <c r="E180" s="14" t="s">
        <v>204</v>
      </c>
      <c r="F180" s="14" t="s">
        <v>301</v>
      </c>
      <c r="G180" s="16">
        <v>97253</v>
      </c>
      <c r="H180" s="15">
        <v>63757</v>
      </c>
      <c r="I180" s="15">
        <v>32680</v>
      </c>
      <c r="J180" s="28"/>
      <c r="K180" s="28"/>
      <c r="L180" s="28"/>
      <c r="M180" s="28"/>
      <c r="N180" s="15">
        <v>816</v>
      </c>
    </row>
    <row r="181" spans="1:14">
      <c r="A181" s="100"/>
      <c r="B181" s="100"/>
      <c r="C181" s="100"/>
      <c r="D181" s="100"/>
      <c r="E181" s="101" t="s">
        <v>12</v>
      </c>
      <c r="F181" s="101"/>
      <c r="G181" s="16">
        <v>5041073</v>
      </c>
      <c r="H181" s="16">
        <v>2960584</v>
      </c>
      <c r="I181" s="16">
        <v>1216752</v>
      </c>
      <c r="J181" s="29"/>
      <c r="K181" s="29"/>
      <c r="L181" s="16">
        <v>721719</v>
      </c>
      <c r="M181" s="16">
        <v>141202</v>
      </c>
      <c r="N181" s="16">
        <v>816</v>
      </c>
    </row>
    <row r="182" spans="1:14">
      <c r="A182" s="100"/>
      <c r="B182" s="100"/>
      <c r="C182" s="100" t="s">
        <v>302</v>
      </c>
      <c r="D182" s="100" t="s">
        <v>303</v>
      </c>
      <c r="E182" s="14" t="s">
        <v>134</v>
      </c>
      <c r="F182" s="14" t="s">
        <v>2</v>
      </c>
      <c r="G182" s="16">
        <v>97337</v>
      </c>
      <c r="H182" s="15">
        <v>19515</v>
      </c>
      <c r="I182" s="15">
        <v>49622</v>
      </c>
      <c r="J182" s="15">
        <v>24500</v>
      </c>
      <c r="K182" s="28"/>
      <c r="L182" s="15">
        <v>700</v>
      </c>
      <c r="M182" s="15">
        <v>3000</v>
      </c>
      <c r="N182" s="28"/>
    </row>
    <row r="183" spans="1:14">
      <c r="A183" s="100"/>
      <c r="B183" s="100"/>
      <c r="C183" s="100"/>
      <c r="D183" s="100"/>
      <c r="E183" s="14" t="s">
        <v>304</v>
      </c>
      <c r="F183" s="14" t="s">
        <v>305</v>
      </c>
      <c r="G183" s="16">
        <v>127203</v>
      </c>
      <c r="H183" s="15">
        <v>95036</v>
      </c>
      <c r="I183" s="15">
        <v>32167</v>
      </c>
      <c r="J183" s="28"/>
      <c r="K183" s="28"/>
      <c r="L183" s="28"/>
      <c r="M183" s="28"/>
      <c r="N183" s="28"/>
    </row>
    <row r="184" spans="1:14">
      <c r="A184" s="100"/>
      <c r="B184" s="100"/>
      <c r="C184" s="100"/>
      <c r="D184" s="100"/>
      <c r="E184" s="14" t="s">
        <v>306</v>
      </c>
      <c r="F184" s="14" t="s">
        <v>307</v>
      </c>
      <c r="G184" s="16">
        <v>120538</v>
      </c>
      <c r="H184" s="15">
        <v>84368</v>
      </c>
      <c r="I184" s="15">
        <v>35810</v>
      </c>
      <c r="J184" s="28"/>
      <c r="K184" s="28"/>
      <c r="L184" s="15">
        <v>360</v>
      </c>
      <c r="M184" s="28"/>
      <c r="N184" s="28"/>
    </row>
    <row r="185" spans="1:14">
      <c r="A185" s="100"/>
      <c r="B185" s="100"/>
      <c r="C185" s="100"/>
      <c r="D185" s="100"/>
      <c r="E185" s="14" t="s">
        <v>204</v>
      </c>
      <c r="F185" s="14" t="s">
        <v>301</v>
      </c>
      <c r="G185" s="16">
        <v>206</v>
      </c>
      <c r="H185" s="28"/>
      <c r="I185" s="15">
        <v>206</v>
      </c>
      <c r="J185" s="28"/>
      <c r="K185" s="28"/>
      <c r="L185" s="28"/>
      <c r="M185" s="28"/>
      <c r="N185" s="28"/>
    </row>
    <row r="186" spans="1:14">
      <c r="A186" s="100"/>
      <c r="B186" s="100"/>
      <c r="C186" s="100"/>
      <c r="D186" s="100"/>
      <c r="E186" s="14" t="s">
        <v>308</v>
      </c>
      <c r="F186" s="14" t="s">
        <v>309</v>
      </c>
      <c r="G186" s="16">
        <v>189945</v>
      </c>
      <c r="H186" s="15">
        <v>146753</v>
      </c>
      <c r="I186" s="15">
        <v>32992</v>
      </c>
      <c r="J186" s="28"/>
      <c r="K186" s="28"/>
      <c r="L186" s="15">
        <v>1300</v>
      </c>
      <c r="M186" s="15">
        <v>8900</v>
      </c>
      <c r="N186" s="28"/>
    </row>
    <row r="187" spans="1:14">
      <c r="A187" s="100"/>
      <c r="B187" s="100"/>
      <c r="C187" s="100"/>
      <c r="D187" s="100"/>
      <c r="E187" s="101" t="s">
        <v>12</v>
      </c>
      <c r="F187" s="101"/>
      <c r="G187" s="16">
        <v>535229</v>
      </c>
      <c r="H187" s="16">
        <v>345672</v>
      </c>
      <c r="I187" s="16">
        <v>150797</v>
      </c>
      <c r="J187" s="16">
        <v>24500</v>
      </c>
      <c r="K187" s="29"/>
      <c r="L187" s="16">
        <v>2360</v>
      </c>
      <c r="M187" s="16">
        <v>11900</v>
      </c>
      <c r="N187" s="29"/>
    </row>
    <row r="188" spans="1:14">
      <c r="A188" s="100"/>
      <c r="B188" s="100"/>
      <c r="C188" s="100" t="s">
        <v>310</v>
      </c>
      <c r="D188" s="100" t="s">
        <v>311</v>
      </c>
      <c r="E188" s="14" t="s">
        <v>135</v>
      </c>
      <c r="F188" s="14" t="s">
        <v>136</v>
      </c>
      <c r="G188" s="16">
        <v>17143</v>
      </c>
      <c r="H188" s="15">
        <v>11138</v>
      </c>
      <c r="I188" s="15">
        <v>5955</v>
      </c>
      <c r="J188" s="28"/>
      <c r="K188" s="28"/>
      <c r="L188" s="28"/>
      <c r="M188" s="15">
        <v>50</v>
      </c>
      <c r="N188" s="28"/>
    </row>
    <row r="189" spans="1:14">
      <c r="A189" s="100"/>
      <c r="B189" s="100"/>
      <c r="C189" s="100"/>
      <c r="D189" s="100"/>
      <c r="E189" s="14" t="s">
        <v>137</v>
      </c>
      <c r="F189" s="14" t="s">
        <v>138</v>
      </c>
      <c r="G189" s="16">
        <v>26725</v>
      </c>
      <c r="H189" s="15">
        <v>20685</v>
      </c>
      <c r="I189" s="15">
        <v>5540</v>
      </c>
      <c r="J189" s="28"/>
      <c r="K189" s="28"/>
      <c r="L189" s="28"/>
      <c r="M189" s="15">
        <v>500</v>
      </c>
      <c r="N189" s="28"/>
    </row>
    <row r="190" spans="1:14">
      <c r="A190" s="100"/>
      <c r="B190" s="100"/>
      <c r="C190" s="100"/>
      <c r="D190" s="100"/>
      <c r="E190" s="14" t="s">
        <v>139</v>
      </c>
      <c r="F190" s="14" t="s">
        <v>140</v>
      </c>
      <c r="G190" s="16">
        <v>18086</v>
      </c>
      <c r="H190" s="15">
        <v>12377</v>
      </c>
      <c r="I190" s="15">
        <v>5609</v>
      </c>
      <c r="J190" s="28"/>
      <c r="K190" s="28"/>
      <c r="L190" s="28"/>
      <c r="M190" s="15">
        <v>100</v>
      </c>
      <c r="N190" s="28"/>
    </row>
    <row r="191" spans="1:14">
      <c r="A191" s="100"/>
      <c r="B191" s="100"/>
      <c r="C191" s="100"/>
      <c r="D191" s="100"/>
      <c r="E191" s="14" t="s">
        <v>141</v>
      </c>
      <c r="F191" s="14" t="s">
        <v>142</v>
      </c>
      <c r="G191" s="16">
        <v>14557</v>
      </c>
      <c r="H191" s="15">
        <v>9105</v>
      </c>
      <c r="I191" s="15">
        <v>5302</v>
      </c>
      <c r="J191" s="28"/>
      <c r="K191" s="28"/>
      <c r="L191" s="28"/>
      <c r="M191" s="15">
        <v>150</v>
      </c>
      <c r="N191" s="28"/>
    </row>
    <row r="192" spans="1:14">
      <c r="A192" s="100"/>
      <c r="B192" s="100"/>
      <c r="C192" s="100"/>
      <c r="D192" s="100"/>
      <c r="E192" s="14" t="s">
        <v>143</v>
      </c>
      <c r="F192" s="14" t="s">
        <v>144</v>
      </c>
      <c r="G192" s="16">
        <v>12628</v>
      </c>
      <c r="H192" s="15">
        <v>10168</v>
      </c>
      <c r="I192" s="15">
        <v>2360</v>
      </c>
      <c r="J192" s="28"/>
      <c r="K192" s="28"/>
      <c r="L192" s="28"/>
      <c r="M192" s="15">
        <v>100</v>
      </c>
      <c r="N192" s="28"/>
    </row>
    <row r="193" spans="1:14">
      <c r="A193" s="100"/>
      <c r="B193" s="100"/>
      <c r="C193" s="100"/>
      <c r="D193" s="100"/>
      <c r="E193" s="14" t="s">
        <v>145</v>
      </c>
      <c r="F193" s="14" t="s">
        <v>146</v>
      </c>
      <c r="G193" s="16">
        <v>20367</v>
      </c>
      <c r="H193" s="15">
        <v>15116</v>
      </c>
      <c r="I193" s="15">
        <v>4891</v>
      </c>
      <c r="J193" s="28"/>
      <c r="K193" s="28"/>
      <c r="L193" s="28"/>
      <c r="M193" s="15">
        <v>360</v>
      </c>
      <c r="N193" s="28"/>
    </row>
    <row r="194" spans="1:14">
      <c r="A194" s="100"/>
      <c r="B194" s="100"/>
      <c r="C194" s="100"/>
      <c r="D194" s="100"/>
      <c r="E194" s="14" t="s">
        <v>147</v>
      </c>
      <c r="F194" s="14" t="s">
        <v>148</v>
      </c>
      <c r="G194" s="16">
        <v>16820</v>
      </c>
      <c r="H194" s="15">
        <v>9105</v>
      </c>
      <c r="I194" s="15">
        <v>7215</v>
      </c>
      <c r="J194" s="28"/>
      <c r="K194" s="28"/>
      <c r="L194" s="28"/>
      <c r="M194" s="15">
        <v>500</v>
      </c>
      <c r="N194" s="28"/>
    </row>
    <row r="195" spans="1:14">
      <c r="A195" s="100"/>
      <c r="B195" s="100"/>
      <c r="C195" s="100"/>
      <c r="D195" s="100"/>
      <c r="E195" s="14" t="s">
        <v>149</v>
      </c>
      <c r="F195" s="14" t="s">
        <v>150</v>
      </c>
      <c r="G195" s="16">
        <v>39044</v>
      </c>
      <c r="H195" s="15">
        <v>15382</v>
      </c>
      <c r="I195" s="15">
        <v>23662</v>
      </c>
      <c r="J195" s="28"/>
      <c r="K195" s="28"/>
      <c r="L195" s="28"/>
      <c r="M195" s="28"/>
      <c r="N195" s="28"/>
    </row>
    <row r="196" spans="1:14">
      <c r="A196" s="100"/>
      <c r="B196" s="100"/>
      <c r="C196" s="100"/>
      <c r="D196" s="100"/>
      <c r="E196" s="14" t="s">
        <v>151</v>
      </c>
      <c r="F196" s="14" t="s">
        <v>152</v>
      </c>
      <c r="G196" s="16">
        <v>19238</v>
      </c>
      <c r="H196" s="15">
        <v>11757</v>
      </c>
      <c r="I196" s="15">
        <v>6281</v>
      </c>
      <c r="J196" s="28"/>
      <c r="K196" s="28"/>
      <c r="L196" s="28"/>
      <c r="M196" s="15">
        <v>1200</v>
      </c>
      <c r="N196" s="28"/>
    </row>
    <row r="197" spans="1:14">
      <c r="A197" s="100"/>
      <c r="B197" s="100"/>
      <c r="C197" s="100"/>
      <c r="D197" s="100"/>
      <c r="E197" s="14" t="s">
        <v>153</v>
      </c>
      <c r="F197" s="14" t="s">
        <v>154</v>
      </c>
      <c r="G197" s="16">
        <v>40618</v>
      </c>
      <c r="H197" s="15">
        <v>30232</v>
      </c>
      <c r="I197" s="15">
        <v>10336</v>
      </c>
      <c r="J197" s="28"/>
      <c r="K197" s="28"/>
      <c r="L197" s="28"/>
      <c r="M197" s="15">
        <v>50</v>
      </c>
      <c r="N197" s="28"/>
    </row>
    <row r="198" spans="1:14">
      <c r="A198" s="100"/>
      <c r="B198" s="100"/>
      <c r="C198" s="100"/>
      <c r="D198" s="100"/>
      <c r="E198" s="14" t="s">
        <v>155</v>
      </c>
      <c r="F198" s="14" t="s">
        <v>156</v>
      </c>
      <c r="G198" s="16">
        <v>51406</v>
      </c>
      <c r="H198" s="15">
        <v>27851</v>
      </c>
      <c r="I198" s="15">
        <v>23555</v>
      </c>
      <c r="J198" s="28"/>
      <c r="K198" s="28"/>
      <c r="L198" s="28"/>
      <c r="M198" s="28"/>
      <c r="N198" s="28"/>
    </row>
    <row r="199" spans="1:14">
      <c r="A199" s="100"/>
      <c r="B199" s="100"/>
      <c r="C199" s="100"/>
      <c r="D199" s="100"/>
      <c r="E199" s="14" t="s">
        <v>157</v>
      </c>
      <c r="F199" s="14" t="s">
        <v>158</v>
      </c>
      <c r="G199" s="16">
        <v>31165</v>
      </c>
      <c r="H199" s="15">
        <v>15116</v>
      </c>
      <c r="I199" s="15">
        <v>15409</v>
      </c>
      <c r="J199" s="28"/>
      <c r="K199" s="28"/>
      <c r="L199" s="28"/>
      <c r="M199" s="15">
        <v>640</v>
      </c>
      <c r="N199" s="28"/>
    </row>
    <row r="200" spans="1:14">
      <c r="A200" s="100"/>
      <c r="B200" s="100"/>
      <c r="C200" s="100"/>
      <c r="D200" s="100"/>
      <c r="E200" s="101" t="s">
        <v>12</v>
      </c>
      <c r="F200" s="101"/>
      <c r="G200" s="16">
        <v>307797</v>
      </c>
      <c r="H200" s="16">
        <v>188032</v>
      </c>
      <c r="I200" s="16">
        <v>116115</v>
      </c>
      <c r="J200" s="29"/>
      <c r="K200" s="29"/>
      <c r="L200" s="29"/>
      <c r="M200" s="16">
        <v>3650</v>
      </c>
      <c r="N200" s="29"/>
    </row>
    <row r="201" spans="1:14">
      <c r="A201" s="100"/>
      <c r="B201" s="100"/>
      <c r="C201" s="100" t="s">
        <v>312</v>
      </c>
      <c r="D201" s="100" t="s">
        <v>313</v>
      </c>
      <c r="E201" s="14" t="s">
        <v>204</v>
      </c>
      <c r="F201" s="14" t="s">
        <v>301</v>
      </c>
      <c r="G201" s="16">
        <v>723456</v>
      </c>
      <c r="H201" s="15">
        <v>133106</v>
      </c>
      <c r="I201" s="15">
        <v>23750</v>
      </c>
      <c r="J201" s="28"/>
      <c r="K201" s="28"/>
      <c r="L201" s="15">
        <v>5000</v>
      </c>
      <c r="M201" s="15">
        <v>1600</v>
      </c>
      <c r="N201" s="15">
        <v>560000</v>
      </c>
    </row>
    <row r="202" spans="1:14">
      <c r="A202" s="100"/>
      <c r="B202" s="100"/>
      <c r="C202" s="100"/>
      <c r="D202" s="100"/>
      <c r="E202" s="101" t="s">
        <v>12</v>
      </c>
      <c r="F202" s="101"/>
      <c r="G202" s="16">
        <v>723456</v>
      </c>
      <c r="H202" s="16">
        <v>133106</v>
      </c>
      <c r="I202" s="16">
        <v>23750</v>
      </c>
      <c r="J202" s="29"/>
      <c r="K202" s="29"/>
      <c r="L202" s="16">
        <v>5000</v>
      </c>
      <c r="M202" s="16">
        <v>1600</v>
      </c>
      <c r="N202" s="16">
        <v>560000</v>
      </c>
    </row>
    <row r="203" spans="1:14" ht="30.6" customHeight="1">
      <c r="A203" s="100"/>
      <c r="B203" s="100"/>
      <c r="C203" s="102" t="s">
        <v>314</v>
      </c>
      <c r="D203" s="102" t="s">
        <v>315</v>
      </c>
      <c r="E203" s="14" t="s">
        <v>204</v>
      </c>
      <c r="F203" s="14" t="s">
        <v>301</v>
      </c>
      <c r="G203" s="16">
        <v>28278</v>
      </c>
      <c r="H203" s="15">
        <v>28278</v>
      </c>
      <c r="I203" s="28"/>
      <c r="J203" s="28"/>
      <c r="K203" s="28"/>
      <c r="L203" s="28"/>
      <c r="M203" s="28"/>
      <c r="N203" s="28"/>
    </row>
    <row r="204" spans="1:14">
      <c r="A204" s="100"/>
      <c r="B204" s="100"/>
      <c r="C204" s="104"/>
      <c r="D204" s="104"/>
      <c r="E204" s="101" t="s">
        <v>12</v>
      </c>
      <c r="F204" s="101"/>
      <c r="G204" s="16">
        <v>28278</v>
      </c>
      <c r="H204" s="16">
        <v>28278</v>
      </c>
      <c r="I204" s="29"/>
      <c r="J204" s="29"/>
      <c r="K204" s="29"/>
      <c r="L204" s="29"/>
      <c r="M204" s="29"/>
      <c r="N204" s="29"/>
    </row>
    <row r="205" spans="1:14">
      <c r="A205" s="100"/>
      <c r="B205" s="100"/>
      <c r="C205" s="30" t="s">
        <v>12</v>
      </c>
      <c r="D205" s="116" t="s">
        <v>316</v>
      </c>
      <c r="E205" s="117"/>
      <c r="F205" s="118"/>
      <c r="G205" s="19">
        <v>8174845</v>
      </c>
      <c r="H205" s="19">
        <v>4607272</v>
      </c>
      <c r="I205" s="19">
        <v>1840192</v>
      </c>
      <c r="J205" s="19">
        <v>24500</v>
      </c>
      <c r="K205" s="31"/>
      <c r="L205" s="19">
        <v>912279</v>
      </c>
      <c r="M205" s="19">
        <v>229786</v>
      </c>
      <c r="N205" s="19">
        <v>560816</v>
      </c>
    </row>
    <row r="206" spans="1:14">
      <c r="A206" s="100"/>
      <c r="B206" s="100" t="s">
        <v>67</v>
      </c>
      <c r="C206" s="100" t="s">
        <v>317</v>
      </c>
      <c r="D206" s="100" t="s">
        <v>318</v>
      </c>
      <c r="E206" s="14" t="s">
        <v>319</v>
      </c>
      <c r="F206" s="14" t="s">
        <v>320</v>
      </c>
      <c r="G206" s="16">
        <v>145486</v>
      </c>
      <c r="H206" s="15">
        <v>128350</v>
      </c>
      <c r="I206" s="15">
        <v>17136</v>
      </c>
      <c r="J206" s="28"/>
      <c r="K206" s="28"/>
      <c r="L206" s="28"/>
      <c r="M206" s="28"/>
      <c r="N206" s="28"/>
    </row>
    <row r="207" spans="1:14">
      <c r="A207" s="100"/>
      <c r="B207" s="100"/>
      <c r="C207" s="100"/>
      <c r="D207" s="100"/>
      <c r="E207" s="101" t="s">
        <v>12</v>
      </c>
      <c r="F207" s="101"/>
      <c r="G207" s="16">
        <v>145486</v>
      </c>
      <c r="H207" s="16">
        <v>128350</v>
      </c>
      <c r="I207" s="16">
        <v>17136</v>
      </c>
      <c r="J207" s="29"/>
      <c r="K207" s="29"/>
      <c r="L207" s="29"/>
      <c r="M207" s="29"/>
      <c r="N207" s="29"/>
    </row>
    <row r="208" spans="1:14" ht="24.6" customHeight="1">
      <c r="A208" s="100"/>
      <c r="B208" s="100"/>
      <c r="C208" s="100" t="s">
        <v>321</v>
      </c>
      <c r="D208" s="100" t="s">
        <v>322</v>
      </c>
      <c r="E208" s="14" t="s">
        <v>134</v>
      </c>
      <c r="F208" s="14" t="s">
        <v>2</v>
      </c>
      <c r="G208" s="16">
        <v>20094</v>
      </c>
      <c r="H208" s="15">
        <v>3294</v>
      </c>
      <c r="I208" s="15">
        <v>15000</v>
      </c>
      <c r="J208" s="28"/>
      <c r="K208" s="28"/>
      <c r="L208" s="28"/>
      <c r="M208" s="15">
        <v>1800</v>
      </c>
      <c r="N208" s="28"/>
    </row>
    <row r="209" spans="1:14">
      <c r="A209" s="100"/>
      <c r="B209" s="100"/>
      <c r="C209" s="100"/>
      <c r="D209" s="100"/>
      <c r="E209" s="101" t="s">
        <v>12</v>
      </c>
      <c r="F209" s="101"/>
      <c r="G209" s="16">
        <v>20094</v>
      </c>
      <c r="H209" s="16">
        <v>3294</v>
      </c>
      <c r="I209" s="16">
        <v>15000</v>
      </c>
      <c r="J209" s="29"/>
      <c r="K209" s="29"/>
      <c r="L209" s="29"/>
      <c r="M209" s="16">
        <v>1800</v>
      </c>
      <c r="N209" s="29"/>
    </row>
    <row r="210" spans="1:14" ht="24.6" customHeight="1">
      <c r="A210" s="100"/>
      <c r="B210" s="100"/>
      <c r="C210" s="100" t="s">
        <v>323</v>
      </c>
      <c r="D210" s="100" t="s">
        <v>324</v>
      </c>
      <c r="E210" s="14" t="s">
        <v>325</v>
      </c>
      <c r="F210" s="14" t="s">
        <v>326</v>
      </c>
      <c r="G210" s="16">
        <v>1977044</v>
      </c>
      <c r="H210" s="15">
        <v>584730</v>
      </c>
      <c r="I210" s="15">
        <v>98626</v>
      </c>
      <c r="J210" s="28"/>
      <c r="K210" s="28"/>
      <c r="L210" s="28"/>
      <c r="M210" s="15">
        <v>1293688</v>
      </c>
      <c r="N210" s="28"/>
    </row>
    <row r="211" spans="1:14">
      <c r="A211" s="100"/>
      <c r="B211" s="100"/>
      <c r="C211" s="100"/>
      <c r="D211" s="100"/>
      <c r="E211" s="101" t="s">
        <v>12</v>
      </c>
      <c r="F211" s="101"/>
      <c r="G211" s="16">
        <v>1977044</v>
      </c>
      <c r="H211" s="16">
        <v>584730</v>
      </c>
      <c r="I211" s="16">
        <v>98626</v>
      </c>
      <c r="J211" s="29"/>
      <c r="K211" s="29"/>
      <c r="L211" s="29"/>
      <c r="M211" s="16">
        <v>1293688</v>
      </c>
      <c r="N211" s="29"/>
    </row>
    <row r="212" spans="1:14">
      <c r="A212" s="100"/>
      <c r="B212" s="100"/>
      <c r="C212" s="30" t="s">
        <v>12</v>
      </c>
      <c r="D212" s="116" t="s">
        <v>327</v>
      </c>
      <c r="E212" s="117"/>
      <c r="F212" s="118"/>
      <c r="G212" s="19">
        <v>2142624</v>
      </c>
      <c r="H212" s="19">
        <v>716374</v>
      </c>
      <c r="I212" s="19">
        <v>130762</v>
      </c>
      <c r="J212" s="31"/>
      <c r="K212" s="31"/>
      <c r="L212" s="31"/>
      <c r="M212" s="19">
        <v>1295488</v>
      </c>
      <c r="N212" s="31"/>
    </row>
    <row r="213" spans="1:14">
      <c r="A213" s="32" t="s">
        <v>12</v>
      </c>
      <c r="B213" s="32"/>
      <c r="C213" s="101"/>
      <c r="D213" s="101"/>
      <c r="E213" s="101"/>
      <c r="F213" s="101"/>
      <c r="G213" s="16">
        <v>21254604</v>
      </c>
      <c r="H213" s="16">
        <v>9413423</v>
      </c>
      <c r="I213" s="16">
        <v>5339034</v>
      </c>
      <c r="J213" s="16">
        <v>435262</v>
      </c>
      <c r="K213" s="16">
        <v>350000</v>
      </c>
      <c r="L213" s="16">
        <v>3510867</v>
      </c>
      <c r="M213" s="16">
        <v>1619716</v>
      </c>
      <c r="N213" s="16">
        <v>586302</v>
      </c>
    </row>
  </sheetData>
  <mergeCells count="114">
    <mergeCell ref="E211:F211"/>
    <mergeCell ref="D212:F212"/>
    <mergeCell ref="C213:D213"/>
    <mergeCell ref="E213:F213"/>
    <mergeCell ref="D205:F205"/>
    <mergeCell ref="B206:B212"/>
    <mergeCell ref="C206:C207"/>
    <mergeCell ref="D206:D207"/>
    <mergeCell ref="E207:F207"/>
    <mergeCell ref="C208:C209"/>
    <mergeCell ref="D208:D209"/>
    <mergeCell ref="E209:F209"/>
    <mergeCell ref="C210:C211"/>
    <mergeCell ref="D210:D211"/>
    <mergeCell ref="C162:C163"/>
    <mergeCell ref="D162:D163"/>
    <mergeCell ref="E163:F163"/>
    <mergeCell ref="D164:F164"/>
    <mergeCell ref="B165:B205"/>
    <mergeCell ref="C165:C170"/>
    <mergeCell ref="D165:D170"/>
    <mergeCell ref="E170:F170"/>
    <mergeCell ref="C171:C181"/>
    <mergeCell ref="D171:D181"/>
    <mergeCell ref="B120:B164"/>
    <mergeCell ref="C201:C202"/>
    <mergeCell ref="D201:D202"/>
    <mergeCell ref="E202:F202"/>
    <mergeCell ref="C203:C204"/>
    <mergeCell ref="D203:D204"/>
    <mergeCell ref="E204:F204"/>
    <mergeCell ref="E181:F181"/>
    <mergeCell ref="C182:C187"/>
    <mergeCell ref="D182:D187"/>
    <mergeCell ref="E187:F187"/>
    <mergeCell ref="C188:C200"/>
    <mergeCell ref="D188:D200"/>
    <mergeCell ref="E200:F200"/>
    <mergeCell ref="E143:F143"/>
    <mergeCell ref="C144:C147"/>
    <mergeCell ref="D144:D147"/>
    <mergeCell ref="E147:F147"/>
    <mergeCell ref="C148:C161"/>
    <mergeCell ref="D148:D161"/>
    <mergeCell ref="E161:F161"/>
    <mergeCell ref="C105:C118"/>
    <mergeCell ref="D105:D118"/>
    <mergeCell ref="E118:F118"/>
    <mergeCell ref="D119:F119"/>
    <mergeCell ref="C120:C129"/>
    <mergeCell ref="D120:D129"/>
    <mergeCell ref="E129:F129"/>
    <mergeCell ref="C130:C143"/>
    <mergeCell ref="D130:D143"/>
    <mergeCell ref="C84:C91"/>
    <mergeCell ref="D84:D91"/>
    <mergeCell ref="E91:F91"/>
    <mergeCell ref="C92:C104"/>
    <mergeCell ref="D92:D104"/>
    <mergeCell ref="E104:F104"/>
    <mergeCell ref="B71:B119"/>
    <mergeCell ref="C71:C72"/>
    <mergeCell ref="D71:D72"/>
    <mergeCell ref="E72:F72"/>
    <mergeCell ref="C73:C76"/>
    <mergeCell ref="D73:D76"/>
    <mergeCell ref="E76:F76"/>
    <mergeCell ref="C77:C83"/>
    <mergeCell ref="D77:D83"/>
    <mergeCell ref="E83:F83"/>
    <mergeCell ref="E69:F69"/>
    <mergeCell ref="D70:F70"/>
    <mergeCell ref="D37:D50"/>
    <mergeCell ref="E50:F50"/>
    <mergeCell ref="C51:C52"/>
    <mergeCell ref="D51:D52"/>
    <mergeCell ref="E52:F52"/>
    <mergeCell ref="C53:C54"/>
    <mergeCell ref="D53:D54"/>
    <mergeCell ref="E54:F54"/>
    <mergeCell ref="A10:A212"/>
    <mergeCell ref="B10:B28"/>
    <mergeCell ref="C10:C23"/>
    <mergeCell ref="D10:D23"/>
    <mergeCell ref="E23:F23"/>
    <mergeCell ref="C24:C25"/>
    <mergeCell ref="D24:D25"/>
    <mergeCell ref="E25:F25"/>
    <mergeCell ref="C26:C27"/>
    <mergeCell ref="D26:D27"/>
    <mergeCell ref="E27:F27"/>
    <mergeCell ref="D28:F28"/>
    <mergeCell ref="B29:B55"/>
    <mergeCell ref="C29:C30"/>
    <mergeCell ref="D29:D30"/>
    <mergeCell ref="E30:F30"/>
    <mergeCell ref="C31:C36"/>
    <mergeCell ref="D31:D36"/>
    <mergeCell ref="E36:F36"/>
    <mergeCell ref="C37:C50"/>
    <mergeCell ref="D55:F55"/>
    <mergeCell ref="B56:B70"/>
    <mergeCell ref="C56:C69"/>
    <mergeCell ref="D56:D69"/>
    <mergeCell ref="K1:N1"/>
    <mergeCell ref="K2:N2"/>
    <mergeCell ref="K3:N3"/>
    <mergeCell ref="A5:N5"/>
    <mergeCell ref="A6:N6"/>
    <mergeCell ref="A8:A9"/>
    <mergeCell ref="B8:B9"/>
    <mergeCell ref="C8:D9"/>
    <mergeCell ref="E8:F9"/>
    <mergeCell ref="G8:N8"/>
  </mergeCells>
  <pageMargins left="0.74803149606299213" right="0.74803149606299213" top="0.98425196850393704" bottom="0.98425196850393704" header="0.51181102362204722" footer="0.51181102362204722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L20"/>
  <sheetViews>
    <sheetView showGridLines="0" workbookViewId="0">
      <selection activeCell="D3" sqref="D3:E3"/>
    </sheetView>
  </sheetViews>
  <sheetFormatPr defaultColWidth="8.88671875" defaultRowHeight="13.2"/>
  <cols>
    <col min="1" max="1" width="5.33203125" style="2" customWidth="1"/>
    <col min="2" max="2" width="10.44140625" style="2" customWidth="1"/>
    <col min="3" max="3" width="10.109375" style="2" customWidth="1"/>
    <col min="4" max="4" width="43.5546875" style="2" customWidth="1"/>
    <col min="5" max="5" width="11" style="2" customWidth="1"/>
    <col min="6" max="16384" width="8.88671875" style="2"/>
  </cols>
  <sheetData>
    <row r="1" spans="1:12" s="33" customFormat="1" ht="15" customHeight="1">
      <c r="A1" s="1"/>
      <c r="B1" s="1"/>
      <c r="C1" s="1"/>
      <c r="D1" s="97" t="s">
        <v>328</v>
      </c>
      <c r="E1" s="97"/>
      <c r="I1" s="34"/>
      <c r="J1" s="34"/>
      <c r="K1" s="34"/>
    </row>
    <row r="2" spans="1:12" s="33" customFormat="1" ht="15" customHeight="1">
      <c r="A2" s="4"/>
      <c r="B2" s="4"/>
      <c r="C2" s="4"/>
      <c r="D2" s="97" t="s">
        <v>1</v>
      </c>
      <c r="E2" s="97"/>
      <c r="I2" s="34"/>
      <c r="J2" s="34"/>
      <c r="K2" s="34"/>
    </row>
    <row r="3" spans="1:12" s="33" customFormat="1" ht="15" customHeight="1">
      <c r="A3" s="5"/>
      <c r="B3" s="5"/>
      <c r="C3" s="5"/>
      <c r="D3" s="97" t="s">
        <v>492</v>
      </c>
      <c r="E3" s="97"/>
      <c r="H3" s="3"/>
      <c r="I3" s="3"/>
      <c r="J3" s="34"/>
      <c r="K3" s="34"/>
    </row>
    <row r="4" spans="1:12" s="33" customFormat="1" ht="10.5" customHeight="1">
      <c r="A4" s="6"/>
      <c r="B4" s="6"/>
      <c r="C4" s="6"/>
      <c r="D4" s="6"/>
      <c r="E4" s="6"/>
      <c r="F4" s="6"/>
      <c r="G4" s="7"/>
      <c r="H4" s="6"/>
      <c r="I4" s="8"/>
      <c r="J4" s="8"/>
      <c r="K4" s="8"/>
    </row>
    <row r="5" spans="1:12" s="33" customFormat="1" ht="15" customHeight="1">
      <c r="A5" s="98" t="s">
        <v>2</v>
      </c>
      <c r="B5" s="98"/>
      <c r="C5" s="98"/>
      <c r="D5" s="98"/>
      <c r="E5" s="98"/>
      <c r="F5" s="10"/>
      <c r="G5" s="10"/>
      <c r="H5" s="10"/>
      <c r="I5" s="10"/>
      <c r="J5" s="10"/>
      <c r="K5" s="10"/>
    </row>
    <row r="6" spans="1:12" s="33" customFormat="1" ht="29.25" customHeight="1">
      <c r="A6" s="99" t="s">
        <v>329</v>
      </c>
      <c r="B6" s="99"/>
      <c r="C6" s="99"/>
      <c r="D6" s="99"/>
      <c r="E6" s="99"/>
      <c r="F6" s="11"/>
      <c r="G6" s="11"/>
      <c r="H6" s="11"/>
      <c r="I6" s="11"/>
      <c r="J6" s="11"/>
      <c r="K6" s="11"/>
    </row>
    <row r="7" spans="1:12" ht="10.5" customHeight="1"/>
    <row r="8" spans="1:12" ht="21">
      <c r="A8" s="12" t="s">
        <v>4</v>
      </c>
      <c r="B8" s="12" t="s">
        <v>5</v>
      </c>
      <c r="C8" s="110" t="s">
        <v>6</v>
      </c>
      <c r="D8" s="110"/>
      <c r="E8" s="13" t="s">
        <v>7</v>
      </c>
    </row>
    <row r="9" spans="1:12">
      <c r="A9" s="100" t="s">
        <v>53</v>
      </c>
      <c r="B9" s="100" t="s">
        <v>76</v>
      </c>
      <c r="C9" s="14" t="s">
        <v>79</v>
      </c>
      <c r="D9" s="14" t="s">
        <v>80</v>
      </c>
      <c r="E9" s="15">
        <v>1384</v>
      </c>
    </row>
    <row r="10" spans="1:12">
      <c r="A10" s="100"/>
      <c r="B10" s="100"/>
      <c r="C10" s="101" t="s">
        <v>12</v>
      </c>
      <c r="D10" s="101"/>
      <c r="E10" s="16">
        <v>1384</v>
      </c>
    </row>
    <row r="11" spans="1:12">
      <c r="A11" s="100"/>
      <c r="B11" s="18" t="s">
        <v>51</v>
      </c>
      <c r="C11" s="105" t="s">
        <v>108</v>
      </c>
      <c r="D11" s="105"/>
      <c r="E11" s="19">
        <v>1384</v>
      </c>
    </row>
    <row r="12" spans="1:12">
      <c r="A12" s="20"/>
      <c r="B12" s="21"/>
      <c r="C12" s="21"/>
      <c r="D12" s="21"/>
      <c r="E12" s="22"/>
    </row>
    <row r="13" spans="1:12" ht="12.75" customHeight="1">
      <c r="A13" s="106" t="s">
        <v>53</v>
      </c>
      <c r="B13" s="107" t="s">
        <v>54</v>
      </c>
      <c r="C13" s="108"/>
      <c r="D13" s="108"/>
      <c r="E13" s="109"/>
      <c r="L13" s="23"/>
    </row>
    <row r="14" spans="1:12">
      <c r="A14" s="106"/>
      <c r="B14" s="106" t="s">
        <v>63</v>
      </c>
      <c r="C14" s="106"/>
      <c r="D14" s="14" t="s">
        <v>64</v>
      </c>
      <c r="E14" s="15">
        <v>862</v>
      </c>
    </row>
    <row r="15" spans="1:12">
      <c r="A15" s="106"/>
      <c r="B15" s="106" t="s">
        <v>65</v>
      </c>
      <c r="C15" s="106"/>
      <c r="D15" s="14" t="s">
        <v>66</v>
      </c>
      <c r="E15" s="15">
        <v>522</v>
      </c>
    </row>
    <row r="16" spans="1:12">
      <c r="A16" s="106"/>
      <c r="B16" s="18" t="s">
        <v>51</v>
      </c>
      <c r="C16" s="105" t="s">
        <v>69</v>
      </c>
      <c r="D16" s="105"/>
      <c r="E16" s="19">
        <v>1384</v>
      </c>
    </row>
    <row r="17" spans="1:5">
      <c r="A17" s="20"/>
      <c r="B17" s="21"/>
      <c r="C17" s="21"/>
      <c r="D17" s="21"/>
      <c r="E17" s="22"/>
    </row>
    <row r="18" spans="1:5">
      <c r="A18" s="100" t="s">
        <v>109</v>
      </c>
      <c r="B18" s="100" t="s">
        <v>111</v>
      </c>
      <c r="C18" s="14" t="s">
        <v>112</v>
      </c>
      <c r="D18" s="14" t="s">
        <v>113</v>
      </c>
      <c r="E18" s="15">
        <v>1384</v>
      </c>
    </row>
    <row r="19" spans="1:5">
      <c r="A19" s="100"/>
      <c r="B19" s="100"/>
      <c r="C19" s="101" t="s">
        <v>12</v>
      </c>
      <c r="D19" s="101"/>
      <c r="E19" s="16">
        <v>1384</v>
      </c>
    </row>
    <row r="20" spans="1:5">
      <c r="A20" s="100"/>
      <c r="B20" s="18" t="s">
        <v>51</v>
      </c>
      <c r="C20" s="105" t="s">
        <v>119</v>
      </c>
      <c r="D20" s="105"/>
      <c r="E20" s="19">
        <v>1384</v>
      </c>
    </row>
  </sheetData>
  <mergeCells count="19">
    <mergeCell ref="A18:A20"/>
    <mergeCell ref="B18:B19"/>
    <mergeCell ref="C19:D19"/>
    <mergeCell ref="C20:D20"/>
    <mergeCell ref="A9:A11"/>
    <mergeCell ref="B9:B10"/>
    <mergeCell ref="C10:D10"/>
    <mergeCell ref="C11:D11"/>
    <mergeCell ref="A13:A16"/>
    <mergeCell ref="B13:E13"/>
    <mergeCell ref="B14:C14"/>
    <mergeCell ref="B15:C15"/>
    <mergeCell ref="C16:D16"/>
    <mergeCell ref="C8:D8"/>
    <mergeCell ref="D1:E1"/>
    <mergeCell ref="D2:E2"/>
    <mergeCell ref="D3:E3"/>
    <mergeCell ref="A5:E5"/>
    <mergeCell ref="A6:E6"/>
  </mergeCells>
  <pageMargins left="0.75" right="0.75" top="1" bottom="1" header="0.5" footer="0.5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120"/>
  <sheetViews>
    <sheetView workbookViewId="0">
      <pane xSplit="3" ySplit="9" topLeftCell="D112" activePane="bottomRight" state="frozen"/>
      <selection pane="topRight" activeCell="D1" sqref="D1"/>
      <selection pane="bottomLeft" activeCell="A8" sqref="A8"/>
      <selection pane="bottomRight" activeCell="K3" sqref="K3:O3"/>
    </sheetView>
  </sheetViews>
  <sheetFormatPr defaultColWidth="8.88671875" defaultRowHeight="13.8"/>
  <cols>
    <col min="1" max="1" width="6.109375" style="91" customWidth="1"/>
    <col min="2" max="2" width="10.5546875" style="91" customWidth="1"/>
    <col min="3" max="3" width="36.33203125" style="92" customWidth="1"/>
    <col min="4" max="5" width="12.88671875" style="91" customWidth="1"/>
    <col min="6" max="6" width="12.33203125" style="91" customWidth="1"/>
    <col min="7" max="13" width="12.33203125" style="91" bestFit="1" customWidth="1"/>
    <col min="14" max="14" width="13" style="91" bestFit="1" customWidth="1"/>
    <col min="15" max="15" width="13.44140625" style="91" bestFit="1" customWidth="1"/>
    <col min="16" max="16" width="21.5546875" style="91" customWidth="1"/>
    <col min="17" max="16384" width="8.88671875" style="91"/>
  </cols>
  <sheetData>
    <row r="1" spans="1:246" s="61" customFormat="1" ht="13.2">
      <c r="A1" s="35"/>
      <c r="B1" s="36"/>
      <c r="C1" s="36"/>
      <c r="D1" s="36"/>
      <c r="E1" s="36"/>
      <c r="F1" s="35"/>
      <c r="G1" s="35"/>
      <c r="H1" s="35"/>
      <c r="I1" s="35"/>
      <c r="J1" s="35"/>
      <c r="K1" s="97" t="s">
        <v>368</v>
      </c>
      <c r="L1" s="97"/>
      <c r="M1" s="97"/>
      <c r="N1" s="97"/>
      <c r="O1" s="97"/>
      <c r="P1" s="60"/>
      <c r="Q1" s="37"/>
      <c r="R1" s="37"/>
      <c r="S1" s="38"/>
      <c r="T1" s="37"/>
      <c r="U1" s="37"/>
      <c r="V1" s="38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</row>
    <row r="2" spans="1:246" s="61" customFormat="1" ht="13.2">
      <c r="A2" s="35"/>
      <c r="B2" s="36"/>
      <c r="C2" s="36"/>
      <c r="D2" s="36"/>
      <c r="E2" s="36"/>
      <c r="F2" s="35"/>
      <c r="G2" s="35"/>
      <c r="H2" s="35"/>
      <c r="I2" s="35"/>
      <c r="J2" s="35"/>
      <c r="K2" s="97" t="s">
        <v>1</v>
      </c>
      <c r="L2" s="97"/>
      <c r="M2" s="97"/>
      <c r="N2" s="97"/>
      <c r="O2" s="97"/>
      <c r="P2" s="60"/>
      <c r="Q2" s="37"/>
      <c r="R2" s="37"/>
      <c r="S2" s="38"/>
      <c r="T2" s="37"/>
      <c r="U2" s="37"/>
      <c r="V2" s="38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</row>
    <row r="3" spans="1:246" s="61" customFormat="1" ht="13.2">
      <c r="A3" s="35"/>
      <c r="B3" s="36"/>
      <c r="C3" s="36"/>
      <c r="D3" s="36"/>
      <c r="E3" s="36"/>
      <c r="F3" s="35"/>
      <c r="G3" s="35"/>
      <c r="H3" s="35"/>
      <c r="I3" s="35"/>
      <c r="J3" s="35"/>
      <c r="K3" s="97" t="s">
        <v>492</v>
      </c>
      <c r="L3" s="97"/>
      <c r="M3" s="97"/>
      <c r="N3" s="97"/>
      <c r="O3" s="97"/>
      <c r="P3" s="60"/>
      <c r="Q3" s="37"/>
      <c r="R3" s="37"/>
      <c r="S3" s="38"/>
      <c r="T3" s="37"/>
      <c r="U3" s="37"/>
      <c r="V3" s="38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</row>
    <row r="4" spans="1:246" s="61" customFormat="1" ht="16.5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60"/>
      <c r="Q4" s="37"/>
      <c r="R4" s="37"/>
      <c r="S4" s="38"/>
      <c r="T4" s="37"/>
      <c r="U4" s="37"/>
      <c r="V4" s="38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</row>
    <row r="5" spans="1:246" s="61" customFormat="1" ht="18.75" customHeight="1">
      <c r="A5" s="122" t="s">
        <v>369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2"/>
      <c r="Q5" s="37"/>
      <c r="R5" s="37"/>
      <c r="S5" s="38"/>
      <c r="T5" s="37"/>
      <c r="U5" s="37"/>
      <c r="V5" s="38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</row>
    <row r="7" spans="1:246" s="63" customFormat="1" ht="14.4" customHeight="1">
      <c r="A7" s="123" t="s">
        <v>332</v>
      </c>
      <c r="B7" s="119" t="s">
        <v>370</v>
      </c>
      <c r="C7" s="124" t="s">
        <v>334</v>
      </c>
      <c r="D7" s="119" t="s">
        <v>371</v>
      </c>
      <c r="E7" s="119" t="s">
        <v>372</v>
      </c>
      <c r="F7" s="119" t="s">
        <v>373</v>
      </c>
      <c r="G7" s="120" t="s">
        <v>339</v>
      </c>
      <c r="H7" s="120"/>
      <c r="I7" s="120"/>
      <c r="J7" s="120"/>
      <c r="K7" s="120"/>
      <c r="L7" s="120"/>
      <c r="M7" s="120"/>
      <c r="N7" s="120"/>
      <c r="O7" s="120"/>
    </row>
    <row r="8" spans="1:246" s="63" customFormat="1" ht="27.6">
      <c r="A8" s="123"/>
      <c r="B8" s="119"/>
      <c r="C8" s="124"/>
      <c r="D8" s="119"/>
      <c r="E8" s="119"/>
      <c r="F8" s="119"/>
      <c r="G8" s="64" t="s">
        <v>340</v>
      </c>
      <c r="H8" s="64" t="s">
        <v>341</v>
      </c>
      <c r="I8" s="64" t="s">
        <v>342</v>
      </c>
      <c r="J8" s="64" t="s">
        <v>343</v>
      </c>
      <c r="K8" s="64" t="s">
        <v>344</v>
      </c>
      <c r="L8" s="64" t="s">
        <v>345</v>
      </c>
      <c r="M8" s="64" t="s">
        <v>346</v>
      </c>
      <c r="N8" s="64" t="s">
        <v>347</v>
      </c>
      <c r="O8" s="64" t="s">
        <v>51</v>
      </c>
    </row>
    <row r="9" spans="1:246" s="67" customFormat="1" ht="10.199999999999999">
      <c r="A9" s="65">
        <v>1</v>
      </c>
      <c r="B9" s="66">
        <v>2</v>
      </c>
      <c r="C9" s="65">
        <v>3</v>
      </c>
      <c r="D9" s="65">
        <v>4</v>
      </c>
      <c r="E9" s="66">
        <v>5</v>
      </c>
      <c r="F9" s="65">
        <v>6</v>
      </c>
      <c r="G9" s="65">
        <v>7</v>
      </c>
      <c r="H9" s="66">
        <v>8</v>
      </c>
      <c r="I9" s="65">
        <v>9</v>
      </c>
      <c r="J9" s="65">
        <v>10</v>
      </c>
      <c r="K9" s="66">
        <v>11</v>
      </c>
      <c r="L9" s="65">
        <v>12</v>
      </c>
      <c r="M9" s="65">
        <v>13</v>
      </c>
      <c r="N9" s="66">
        <v>14</v>
      </c>
      <c r="O9" s="65" t="s">
        <v>374</v>
      </c>
    </row>
    <row r="10" spans="1:246" s="63" customFormat="1" ht="41.4">
      <c r="A10" s="68">
        <v>1</v>
      </c>
      <c r="B10" s="69" t="s">
        <v>375</v>
      </c>
      <c r="C10" s="69" t="s">
        <v>376</v>
      </c>
      <c r="D10" s="70">
        <v>131189</v>
      </c>
      <c r="E10" s="70">
        <f>D10-F10</f>
        <v>118277</v>
      </c>
      <c r="F10" s="70">
        <v>12912</v>
      </c>
      <c r="G10" s="71">
        <v>1724.52</v>
      </c>
      <c r="H10" s="71">
        <v>1724.52</v>
      </c>
      <c r="I10" s="71">
        <v>1724.52</v>
      </c>
      <c r="J10" s="71">
        <v>1724.52</v>
      </c>
      <c r="K10" s="71">
        <v>1724.52</v>
      </c>
      <c r="L10" s="71">
        <v>1724.52</v>
      </c>
      <c r="M10" s="71">
        <v>1724.52</v>
      </c>
      <c r="N10" s="71">
        <v>840.73</v>
      </c>
      <c r="O10" s="72">
        <v>12912.370000000003</v>
      </c>
      <c r="P10" s="73"/>
    </row>
    <row r="11" spans="1:246" s="63" customFormat="1" ht="27.6">
      <c r="A11" s="68">
        <v>2</v>
      </c>
      <c r="B11" s="69" t="s">
        <v>375</v>
      </c>
      <c r="C11" s="69" t="s">
        <v>377</v>
      </c>
      <c r="D11" s="70">
        <v>165651</v>
      </c>
      <c r="E11" s="70">
        <f t="shared" ref="E11:E74" si="0">D11-F11</f>
        <v>131246</v>
      </c>
      <c r="F11" s="70">
        <v>34405</v>
      </c>
      <c r="G11" s="71">
        <v>4439.3599999999997</v>
      </c>
      <c r="H11" s="71">
        <v>4439.3599999999997</v>
      </c>
      <c r="I11" s="71">
        <v>4439.3599999999997</v>
      </c>
      <c r="J11" s="71">
        <v>4439.3599999999997</v>
      </c>
      <c r="K11" s="71">
        <v>4439.3599999999997</v>
      </c>
      <c r="L11" s="71">
        <v>4439.3599999999997</v>
      </c>
      <c r="M11" s="71">
        <v>4439.3599999999997</v>
      </c>
      <c r="N11" s="71">
        <v>3329.5199999999995</v>
      </c>
      <c r="O11" s="72">
        <v>34405.040000000001</v>
      </c>
      <c r="P11" s="73"/>
    </row>
    <row r="12" spans="1:246" s="63" customFormat="1" ht="27.6">
      <c r="A12" s="68">
        <v>3</v>
      </c>
      <c r="B12" s="69" t="s">
        <v>375</v>
      </c>
      <c r="C12" s="69" t="s">
        <v>378</v>
      </c>
      <c r="D12" s="70">
        <v>166365</v>
      </c>
      <c r="E12" s="70">
        <f t="shared" si="0"/>
        <v>123517</v>
      </c>
      <c r="F12" s="70">
        <v>42848</v>
      </c>
      <c r="G12" s="71">
        <v>4080.8</v>
      </c>
      <c r="H12" s="71">
        <v>4080.8</v>
      </c>
      <c r="I12" s="71">
        <v>4080.8</v>
      </c>
      <c r="J12" s="71">
        <v>4080.8</v>
      </c>
      <c r="K12" s="71">
        <v>4080.8</v>
      </c>
      <c r="L12" s="71">
        <v>4080.8</v>
      </c>
      <c r="M12" s="71">
        <v>4080.8</v>
      </c>
      <c r="N12" s="71">
        <v>14282.73</v>
      </c>
      <c r="O12" s="72">
        <v>42848.33</v>
      </c>
      <c r="P12" s="73"/>
    </row>
    <row r="13" spans="1:246" s="63" customFormat="1" ht="27.6">
      <c r="A13" s="68">
        <v>4</v>
      </c>
      <c r="B13" s="69" t="s">
        <v>375</v>
      </c>
      <c r="C13" s="69" t="s">
        <v>379</v>
      </c>
      <c r="D13" s="70">
        <v>85651</v>
      </c>
      <c r="E13" s="70">
        <f t="shared" si="0"/>
        <v>64721</v>
      </c>
      <c r="F13" s="70">
        <v>20930</v>
      </c>
      <c r="G13" s="71">
        <v>1820</v>
      </c>
      <c r="H13" s="71">
        <v>1820</v>
      </c>
      <c r="I13" s="71">
        <v>1820</v>
      </c>
      <c r="J13" s="71">
        <v>1820</v>
      </c>
      <c r="K13" s="71">
        <v>1820</v>
      </c>
      <c r="L13" s="71">
        <v>1820</v>
      </c>
      <c r="M13" s="71">
        <v>1820</v>
      </c>
      <c r="N13" s="71">
        <v>8190</v>
      </c>
      <c r="O13" s="72">
        <v>20930</v>
      </c>
      <c r="P13" s="73"/>
    </row>
    <row r="14" spans="1:246" s="63" customFormat="1" ht="41.4">
      <c r="A14" s="68">
        <v>5</v>
      </c>
      <c r="B14" s="69" t="s">
        <v>375</v>
      </c>
      <c r="C14" s="69" t="s">
        <v>380</v>
      </c>
      <c r="D14" s="70">
        <v>84470</v>
      </c>
      <c r="E14" s="70">
        <f t="shared" si="0"/>
        <v>40760</v>
      </c>
      <c r="F14" s="70">
        <v>43710</v>
      </c>
      <c r="G14" s="71">
        <v>5828</v>
      </c>
      <c r="H14" s="71">
        <v>5828</v>
      </c>
      <c r="I14" s="71">
        <v>5828</v>
      </c>
      <c r="J14" s="71">
        <v>5828</v>
      </c>
      <c r="K14" s="71">
        <v>5828</v>
      </c>
      <c r="L14" s="71">
        <v>5828</v>
      </c>
      <c r="M14" s="71">
        <v>5828</v>
      </c>
      <c r="N14" s="71">
        <v>2914</v>
      </c>
      <c r="O14" s="72">
        <v>43710</v>
      </c>
      <c r="P14" s="73"/>
    </row>
    <row r="15" spans="1:246" s="63" customFormat="1" ht="27.6">
      <c r="A15" s="68">
        <v>6</v>
      </c>
      <c r="B15" s="69" t="s">
        <v>375</v>
      </c>
      <c r="C15" s="69" t="s">
        <v>381</v>
      </c>
      <c r="D15" s="70">
        <v>313930</v>
      </c>
      <c r="E15" s="70">
        <f t="shared" si="0"/>
        <v>206110</v>
      </c>
      <c r="F15" s="70">
        <v>107820</v>
      </c>
      <c r="G15" s="71">
        <v>4792</v>
      </c>
      <c r="H15" s="71">
        <v>4792</v>
      </c>
      <c r="I15" s="71">
        <v>4792</v>
      </c>
      <c r="J15" s="71">
        <v>4792</v>
      </c>
      <c r="K15" s="71">
        <v>4792</v>
      </c>
      <c r="L15" s="71">
        <v>4792</v>
      </c>
      <c r="M15" s="71">
        <v>4792</v>
      </c>
      <c r="N15" s="71">
        <v>74276</v>
      </c>
      <c r="O15" s="72">
        <v>107820</v>
      </c>
      <c r="P15" s="73"/>
    </row>
    <row r="16" spans="1:246" s="63" customFormat="1" ht="27.6">
      <c r="A16" s="68">
        <v>7</v>
      </c>
      <c r="B16" s="69" t="s">
        <v>375</v>
      </c>
      <c r="C16" s="69" t="s">
        <v>382</v>
      </c>
      <c r="D16" s="70">
        <v>67573</v>
      </c>
      <c r="E16" s="70">
        <f t="shared" si="0"/>
        <v>32047</v>
      </c>
      <c r="F16" s="70">
        <v>35526</v>
      </c>
      <c r="G16" s="71">
        <v>4584</v>
      </c>
      <c r="H16" s="71">
        <v>4584</v>
      </c>
      <c r="I16" s="71">
        <v>4584</v>
      </c>
      <c r="J16" s="71">
        <v>4584</v>
      </c>
      <c r="K16" s="71">
        <v>4584</v>
      </c>
      <c r="L16" s="71">
        <v>4584</v>
      </c>
      <c r="M16" s="71">
        <v>4584</v>
      </c>
      <c r="N16" s="71">
        <v>3438</v>
      </c>
      <c r="O16" s="72">
        <v>35526</v>
      </c>
      <c r="P16" s="73"/>
    </row>
    <row r="17" spans="1:16" s="63" customFormat="1" ht="27.6">
      <c r="A17" s="68">
        <v>8</v>
      </c>
      <c r="B17" s="69" t="s">
        <v>375</v>
      </c>
      <c r="C17" s="69" t="s">
        <v>383</v>
      </c>
      <c r="D17" s="70">
        <v>61224</v>
      </c>
      <c r="E17" s="70">
        <f t="shared" si="0"/>
        <v>58775</v>
      </c>
      <c r="F17" s="70">
        <v>2449</v>
      </c>
      <c r="G17" s="71">
        <v>2449</v>
      </c>
      <c r="H17" s="71"/>
      <c r="I17" s="71"/>
      <c r="J17" s="71"/>
      <c r="K17" s="71"/>
      <c r="L17" s="71"/>
      <c r="M17" s="71"/>
      <c r="N17" s="71"/>
      <c r="O17" s="72">
        <v>2449</v>
      </c>
      <c r="P17" s="73"/>
    </row>
    <row r="18" spans="1:16" s="63" customFormat="1" ht="27.6">
      <c r="A18" s="68">
        <v>9</v>
      </c>
      <c r="B18" s="69" t="s">
        <v>375</v>
      </c>
      <c r="C18" s="69" t="s">
        <v>384</v>
      </c>
      <c r="D18" s="70">
        <v>63807</v>
      </c>
      <c r="E18" s="70">
        <f t="shared" si="0"/>
        <v>26847</v>
      </c>
      <c r="F18" s="70">
        <v>36960</v>
      </c>
      <c r="G18" s="71">
        <v>4480</v>
      </c>
      <c r="H18" s="71">
        <v>4480</v>
      </c>
      <c r="I18" s="71">
        <v>4480</v>
      </c>
      <c r="J18" s="71">
        <v>4480</v>
      </c>
      <c r="K18" s="71">
        <v>4480</v>
      </c>
      <c r="L18" s="71">
        <v>4480</v>
      </c>
      <c r="M18" s="71">
        <v>4480</v>
      </c>
      <c r="N18" s="71">
        <v>5600</v>
      </c>
      <c r="O18" s="72">
        <v>36960</v>
      </c>
      <c r="P18" s="73"/>
    </row>
    <row r="19" spans="1:16" s="63" customFormat="1" ht="41.4">
      <c r="A19" s="68">
        <v>10</v>
      </c>
      <c r="B19" s="69" t="s">
        <v>375</v>
      </c>
      <c r="C19" s="69" t="s">
        <v>385</v>
      </c>
      <c r="D19" s="70">
        <v>63164</v>
      </c>
      <c r="E19" s="70">
        <f t="shared" si="0"/>
        <v>26567</v>
      </c>
      <c r="F19" s="70">
        <v>36597</v>
      </c>
      <c r="G19" s="71">
        <v>4436</v>
      </c>
      <c r="H19" s="71">
        <v>4436</v>
      </c>
      <c r="I19" s="71">
        <v>4436</v>
      </c>
      <c r="J19" s="71">
        <v>4436</v>
      </c>
      <c r="K19" s="71">
        <v>4436</v>
      </c>
      <c r="L19" s="71">
        <v>4436</v>
      </c>
      <c r="M19" s="71">
        <v>4436</v>
      </c>
      <c r="N19" s="71">
        <v>5545</v>
      </c>
      <c r="O19" s="72">
        <v>36597</v>
      </c>
      <c r="P19" s="73"/>
    </row>
    <row r="20" spans="1:16" s="63" customFormat="1" ht="55.2">
      <c r="A20" s="68">
        <v>11</v>
      </c>
      <c r="B20" s="69" t="s">
        <v>375</v>
      </c>
      <c r="C20" s="69" t="s">
        <v>386</v>
      </c>
      <c r="D20" s="70">
        <v>108777</v>
      </c>
      <c r="E20" s="70">
        <f t="shared" si="0"/>
        <v>56747</v>
      </c>
      <c r="F20" s="70">
        <v>52030</v>
      </c>
      <c r="G20" s="71">
        <v>9460</v>
      </c>
      <c r="H20" s="71">
        <v>9460</v>
      </c>
      <c r="I20" s="71">
        <v>9460</v>
      </c>
      <c r="J20" s="71">
        <v>9460</v>
      </c>
      <c r="K20" s="71">
        <v>9460</v>
      </c>
      <c r="L20" s="71">
        <v>4730</v>
      </c>
      <c r="M20" s="71"/>
      <c r="N20" s="71"/>
      <c r="O20" s="72">
        <v>52030</v>
      </c>
      <c r="P20" s="73"/>
    </row>
    <row r="21" spans="1:16" s="63" customFormat="1" ht="55.2">
      <c r="A21" s="68">
        <v>12</v>
      </c>
      <c r="B21" s="69" t="s">
        <v>375</v>
      </c>
      <c r="C21" s="69" t="s">
        <v>387</v>
      </c>
      <c r="D21" s="70">
        <v>47363</v>
      </c>
      <c r="E21" s="70">
        <f t="shared" si="0"/>
        <v>29905</v>
      </c>
      <c r="F21" s="70">
        <v>17458</v>
      </c>
      <c r="G21" s="71">
        <v>4988</v>
      </c>
      <c r="H21" s="71">
        <v>4988</v>
      </c>
      <c r="I21" s="71">
        <v>4988</v>
      </c>
      <c r="J21" s="71">
        <v>2494</v>
      </c>
      <c r="K21" s="71"/>
      <c r="L21" s="71"/>
      <c r="M21" s="71"/>
      <c r="N21" s="71"/>
      <c r="O21" s="72">
        <v>17458</v>
      </c>
      <c r="P21" s="73"/>
    </row>
    <row r="22" spans="1:16" s="63" customFormat="1" ht="82.8">
      <c r="A22" s="68">
        <v>13</v>
      </c>
      <c r="B22" s="69" t="s">
        <v>375</v>
      </c>
      <c r="C22" s="69" t="s">
        <v>388</v>
      </c>
      <c r="D22" s="70">
        <v>47427</v>
      </c>
      <c r="E22" s="70">
        <f t="shared" si="0"/>
        <v>29941</v>
      </c>
      <c r="F22" s="70">
        <v>17486</v>
      </c>
      <c r="G22" s="71">
        <v>4996</v>
      </c>
      <c r="H22" s="71">
        <v>4996</v>
      </c>
      <c r="I22" s="71">
        <v>4996</v>
      </c>
      <c r="J22" s="71">
        <v>2498</v>
      </c>
      <c r="K22" s="71"/>
      <c r="L22" s="71"/>
      <c r="M22" s="71"/>
      <c r="N22" s="71"/>
      <c r="O22" s="72">
        <v>17486</v>
      </c>
      <c r="P22" s="73"/>
    </row>
    <row r="23" spans="1:16" s="63" customFormat="1" ht="41.4">
      <c r="A23" s="68">
        <v>14</v>
      </c>
      <c r="B23" s="69" t="s">
        <v>375</v>
      </c>
      <c r="C23" s="69" t="s">
        <v>389</v>
      </c>
      <c r="D23" s="70">
        <v>190699</v>
      </c>
      <c r="E23" s="70">
        <f t="shared" si="0"/>
        <v>57929</v>
      </c>
      <c r="F23" s="70">
        <v>132770</v>
      </c>
      <c r="G23" s="71">
        <v>9656</v>
      </c>
      <c r="H23" s="71">
        <v>9656</v>
      </c>
      <c r="I23" s="71">
        <v>9656</v>
      </c>
      <c r="J23" s="71">
        <v>9656</v>
      </c>
      <c r="K23" s="71">
        <v>9656</v>
      </c>
      <c r="L23" s="71">
        <v>9656</v>
      </c>
      <c r="M23" s="71">
        <v>9656</v>
      </c>
      <c r="N23" s="71">
        <v>65178</v>
      </c>
      <c r="O23" s="72">
        <v>132770</v>
      </c>
      <c r="P23" s="73"/>
    </row>
    <row r="24" spans="1:16" s="63" customFormat="1" ht="27.6">
      <c r="A24" s="68">
        <v>15</v>
      </c>
      <c r="B24" s="69" t="s">
        <v>375</v>
      </c>
      <c r="C24" s="69" t="s">
        <v>390</v>
      </c>
      <c r="D24" s="70">
        <v>166663</v>
      </c>
      <c r="E24" s="70">
        <f t="shared" si="0"/>
        <v>67788</v>
      </c>
      <c r="F24" s="70">
        <v>98875</v>
      </c>
      <c r="G24" s="71">
        <v>11300</v>
      </c>
      <c r="H24" s="71">
        <v>11300</v>
      </c>
      <c r="I24" s="71">
        <v>11300</v>
      </c>
      <c r="J24" s="71">
        <v>11300</v>
      </c>
      <c r="K24" s="71">
        <v>11300</v>
      </c>
      <c r="L24" s="71">
        <v>11300</v>
      </c>
      <c r="M24" s="71">
        <v>11300</v>
      </c>
      <c r="N24" s="71">
        <v>19775</v>
      </c>
      <c r="O24" s="72">
        <v>98875</v>
      </c>
      <c r="P24" s="73"/>
    </row>
    <row r="25" spans="1:16" s="63" customFormat="1" ht="27.6">
      <c r="A25" s="68">
        <v>16</v>
      </c>
      <c r="B25" s="69" t="s">
        <v>375</v>
      </c>
      <c r="C25" s="69" t="s">
        <v>391</v>
      </c>
      <c r="D25" s="70">
        <v>35969</v>
      </c>
      <c r="E25" s="70">
        <f t="shared" si="0"/>
        <v>31970</v>
      </c>
      <c r="F25" s="70">
        <v>3999</v>
      </c>
      <c r="G25" s="71">
        <v>3999</v>
      </c>
      <c r="H25" s="71"/>
      <c r="I25" s="71"/>
      <c r="J25" s="71"/>
      <c r="K25" s="71"/>
      <c r="L25" s="71"/>
      <c r="M25" s="71"/>
      <c r="N25" s="71"/>
      <c r="O25" s="72">
        <v>3999</v>
      </c>
      <c r="P25" s="73"/>
    </row>
    <row r="26" spans="1:16" s="63" customFormat="1" ht="41.4">
      <c r="A26" s="68">
        <v>17</v>
      </c>
      <c r="B26" s="69" t="s">
        <v>375</v>
      </c>
      <c r="C26" s="69" t="s">
        <v>392</v>
      </c>
      <c r="D26" s="70">
        <v>200766</v>
      </c>
      <c r="E26" s="70">
        <f t="shared" si="0"/>
        <v>60956</v>
      </c>
      <c r="F26" s="70">
        <v>139810</v>
      </c>
      <c r="G26" s="71">
        <v>10168</v>
      </c>
      <c r="H26" s="71">
        <v>10168</v>
      </c>
      <c r="I26" s="71">
        <v>10168</v>
      </c>
      <c r="J26" s="71">
        <v>10168</v>
      </c>
      <c r="K26" s="71">
        <v>10168</v>
      </c>
      <c r="L26" s="71">
        <v>10168</v>
      </c>
      <c r="M26" s="71">
        <v>10168</v>
      </c>
      <c r="N26" s="71">
        <v>68634</v>
      </c>
      <c r="O26" s="72">
        <v>139810</v>
      </c>
      <c r="P26" s="73"/>
    </row>
    <row r="27" spans="1:16" s="63" customFormat="1" ht="41.4">
      <c r="A27" s="68">
        <v>18</v>
      </c>
      <c r="B27" s="69" t="s">
        <v>375</v>
      </c>
      <c r="C27" s="69" t="s">
        <v>393</v>
      </c>
      <c r="D27" s="70">
        <v>319111</v>
      </c>
      <c r="E27" s="70">
        <f t="shared" si="0"/>
        <v>96911</v>
      </c>
      <c r="F27" s="70">
        <v>222200</v>
      </c>
      <c r="G27" s="71">
        <v>16160</v>
      </c>
      <c r="H27" s="71">
        <v>16160</v>
      </c>
      <c r="I27" s="71">
        <v>16160</v>
      </c>
      <c r="J27" s="71">
        <v>16160</v>
      </c>
      <c r="K27" s="71">
        <v>16160</v>
      </c>
      <c r="L27" s="71">
        <v>16160</v>
      </c>
      <c r="M27" s="71">
        <v>16160</v>
      </c>
      <c r="N27" s="71">
        <v>109080</v>
      </c>
      <c r="O27" s="72">
        <v>222200</v>
      </c>
      <c r="P27" s="73"/>
    </row>
    <row r="28" spans="1:16" s="63" customFormat="1" ht="27.6">
      <c r="A28" s="68">
        <v>19</v>
      </c>
      <c r="B28" s="69" t="s">
        <v>375</v>
      </c>
      <c r="C28" s="69" t="s">
        <v>394</v>
      </c>
      <c r="D28" s="70">
        <v>248152</v>
      </c>
      <c r="E28" s="70">
        <f t="shared" si="0"/>
        <v>223722</v>
      </c>
      <c r="F28" s="70">
        <v>24430</v>
      </c>
      <c r="G28" s="71">
        <v>2792</v>
      </c>
      <c r="H28" s="71">
        <v>2792</v>
      </c>
      <c r="I28" s="71">
        <v>2792</v>
      </c>
      <c r="J28" s="71">
        <v>2792</v>
      </c>
      <c r="K28" s="71">
        <v>2792</v>
      </c>
      <c r="L28" s="71">
        <v>2792</v>
      </c>
      <c r="M28" s="71">
        <v>2792</v>
      </c>
      <c r="N28" s="71">
        <v>4886</v>
      </c>
      <c r="O28" s="72">
        <v>24430</v>
      </c>
      <c r="P28" s="73"/>
    </row>
    <row r="29" spans="1:16" s="63" customFormat="1" ht="27.6">
      <c r="A29" s="68">
        <v>20</v>
      </c>
      <c r="B29" s="69" t="s">
        <v>375</v>
      </c>
      <c r="C29" s="69" t="s">
        <v>395</v>
      </c>
      <c r="D29" s="70">
        <v>40328</v>
      </c>
      <c r="E29" s="70">
        <f t="shared" si="0"/>
        <v>24184</v>
      </c>
      <c r="F29" s="70">
        <v>16144</v>
      </c>
      <c r="G29" s="71">
        <v>4036</v>
      </c>
      <c r="H29" s="71">
        <v>4036</v>
      </c>
      <c r="I29" s="71">
        <v>4036</v>
      </c>
      <c r="J29" s="71">
        <v>4036</v>
      </c>
      <c r="K29" s="71"/>
      <c r="L29" s="71"/>
      <c r="M29" s="71"/>
      <c r="N29" s="71"/>
      <c r="O29" s="72">
        <v>16144</v>
      </c>
      <c r="P29" s="73"/>
    </row>
    <row r="30" spans="1:16" s="63" customFormat="1" ht="27.6">
      <c r="A30" s="68">
        <v>21</v>
      </c>
      <c r="B30" s="69" t="s">
        <v>375</v>
      </c>
      <c r="C30" s="69" t="s">
        <v>396</v>
      </c>
      <c r="D30" s="70">
        <v>313367</v>
      </c>
      <c r="E30" s="70">
        <f t="shared" si="0"/>
        <v>53975</v>
      </c>
      <c r="F30" s="70">
        <v>259392</v>
      </c>
      <c r="G30" s="71">
        <v>10808</v>
      </c>
      <c r="H30" s="71">
        <v>10808</v>
      </c>
      <c r="I30" s="71">
        <v>10808</v>
      </c>
      <c r="J30" s="71">
        <v>10808</v>
      </c>
      <c r="K30" s="71">
        <v>10808</v>
      </c>
      <c r="L30" s="71">
        <v>10808</v>
      </c>
      <c r="M30" s="71">
        <v>10808</v>
      </c>
      <c r="N30" s="71">
        <v>183736</v>
      </c>
      <c r="O30" s="72">
        <v>259392</v>
      </c>
      <c r="P30" s="73"/>
    </row>
    <row r="31" spans="1:16" s="63" customFormat="1" ht="27.6">
      <c r="A31" s="68">
        <v>22</v>
      </c>
      <c r="B31" s="69" t="s">
        <v>375</v>
      </c>
      <c r="C31" s="69" t="s">
        <v>397</v>
      </c>
      <c r="D31" s="70">
        <v>113650</v>
      </c>
      <c r="E31" s="70">
        <f t="shared" si="0"/>
        <v>97414</v>
      </c>
      <c r="F31" s="70">
        <v>16236</v>
      </c>
      <c r="G31" s="71">
        <v>16236</v>
      </c>
      <c r="H31" s="71"/>
      <c r="I31" s="71"/>
      <c r="J31" s="71"/>
      <c r="K31" s="71"/>
      <c r="L31" s="71"/>
      <c r="M31" s="71"/>
      <c r="N31" s="71"/>
      <c r="O31" s="72">
        <v>16236</v>
      </c>
      <c r="P31" s="73"/>
    </row>
    <row r="32" spans="1:16" s="63" customFormat="1" ht="27.6">
      <c r="A32" s="68">
        <v>23</v>
      </c>
      <c r="B32" s="69" t="s">
        <v>375</v>
      </c>
      <c r="C32" s="69" t="s">
        <v>398</v>
      </c>
      <c r="D32" s="70">
        <v>397212</v>
      </c>
      <c r="E32" s="70">
        <f t="shared" si="0"/>
        <v>103149</v>
      </c>
      <c r="F32" s="70">
        <v>294063</v>
      </c>
      <c r="G32" s="71">
        <v>20636</v>
      </c>
      <c r="H32" s="71">
        <v>20636</v>
      </c>
      <c r="I32" s="71">
        <v>20636</v>
      </c>
      <c r="J32" s="71">
        <v>20636</v>
      </c>
      <c r="K32" s="71">
        <v>20636</v>
      </c>
      <c r="L32" s="71">
        <v>20636</v>
      </c>
      <c r="M32" s="71">
        <v>20636</v>
      </c>
      <c r="N32" s="71">
        <v>149611</v>
      </c>
      <c r="O32" s="72">
        <v>294063</v>
      </c>
      <c r="P32" s="73"/>
    </row>
    <row r="33" spans="1:16" s="63" customFormat="1" ht="27.6">
      <c r="A33" s="68">
        <v>24</v>
      </c>
      <c r="B33" s="69" t="s">
        <v>375</v>
      </c>
      <c r="C33" s="69" t="s">
        <v>399</v>
      </c>
      <c r="D33" s="70">
        <v>184268</v>
      </c>
      <c r="E33" s="70">
        <f t="shared" si="0"/>
        <v>162290</v>
      </c>
      <c r="F33" s="70">
        <v>21978</v>
      </c>
      <c r="G33" s="71">
        <v>2376</v>
      </c>
      <c r="H33" s="71">
        <v>2376</v>
      </c>
      <c r="I33" s="71">
        <v>2376</v>
      </c>
      <c r="J33" s="71">
        <v>2376</v>
      </c>
      <c r="K33" s="71">
        <v>2376</v>
      </c>
      <c r="L33" s="71">
        <v>2376</v>
      </c>
      <c r="M33" s="71">
        <v>2376</v>
      </c>
      <c r="N33" s="71">
        <v>5346</v>
      </c>
      <c r="O33" s="72">
        <v>21978</v>
      </c>
      <c r="P33" s="73"/>
    </row>
    <row r="34" spans="1:16" s="63" customFormat="1" ht="41.4">
      <c r="A34" s="68">
        <v>25</v>
      </c>
      <c r="B34" s="69" t="s">
        <v>375</v>
      </c>
      <c r="C34" s="69" t="s">
        <v>400</v>
      </c>
      <c r="D34" s="70">
        <v>183219</v>
      </c>
      <c r="E34" s="70">
        <f t="shared" si="0"/>
        <v>47559</v>
      </c>
      <c r="F34" s="70">
        <v>135660</v>
      </c>
      <c r="G34" s="71">
        <v>9520</v>
      </c>
      <c r="H34" s="71">
        <v>9520</v>
      </c>
      <c r="I34" s="71">
        <v>9520</v>
      </c>
      <c r="J34" s="71">
        <v>9520</v>
      </c>
      <c r="K34" s="71">
        <v>9520</v>
      </c>
      <c r="L34" s="71">
        <v>9520</v>
      </c>
      <c r="M34" s="71">
        <v>9520</v>
      </c>
      <c r="N34" s="71">
        <v>69020</v>
      </c>
      <c r="O34" s="72">
        <v>135660</v>
      </c>
      <c r="P34" s="73"/>
    </row>
    <row r="35" spans="1:16" s="63" customFormat="1" ht="27.6">
      <c r="A35" s="68">
        <v>26</v>
      </c>
      <c r="B35" s="69" t="s">
        <v>375</v>
      </c>
      <c r="C35" s="69" t="s">
        <v>401</v>
      </c>
      <c r="D35" s="70">
        <v>372247</v>
      </c>
      <c r="E35" s="70">
        <f t="shared" si="0"/>
        <v>111130</v>
      </c>
      <c r="F35" s="70">
        <v>261117</v>
      </c>
      <c r="G35" s="71">
        <v>18324</v>
      </c>
      <c r="H35" s="71">
        <v>18324</v>
      </c>
      <c r="I35" s="71">
        <v>18324</v>
      </c>
      <c r="J35" s="71">
        <v>18324</v>
      </c>
      <c r="K35" s="71">
        <v>18324</v>
      </c>
      <c r="L35" s="71">
        <v>18324</v>
      </c>
      <c r="M35" s="71">
        <v>18324</v>
      </c>
      <c r="N35" s="71">
        <v>132849</v>
      </c>
      <c r="O35" s="72">
        <v>261117</v>
      </c>
      <c r="P35" s="73"/>
    </row>
    <row r="36" spans="1:16" s="63" customFormat="1" ht="27.6">
      <c r="A36" s="68">
        <v>27</v>
      </c>
      <c r="B36" s="69" t="s">
        <v>375</v>
      </c>
      <c r="C36" s="69" t="s">
        <v>402</v>
      </c>
      <c r="D36" s="70">
        <v>40924</v>
      </c>
      <c r="E36" s="70">
        <f t="shared" si="0"/>
        <v>32739</v>
      </c>
      <c r="F36" s="70">
        <v>8185</v>
      </c>
      <c r="G36" s="71">
        <v>6548</v>
      </c>
      <c r="H36" s="71">
        <v>1637</v>
      </c>
      <c r="I36" s="71"/>
      <c r="J36" s="71"/>
      <c r="K36" s="71"/>
      <c r="L36" s="71"/>
      <c r="M36" s="71"/>
      <c r="N36" s="71"/>
      <c r="O36" s="72">
        <v>8185</v>
      </c>
      <c r="P36" s="73"/>
    </row>
    <row r="37" spans="1:16" s="63" customFormat="1" ht="27.6">
      <c r="A37" s="68">
        <v>28</v>
      </c>
      <c r="B37" s="69" t="s">
        <v>375</v>
      </c>
      <c r="C37" s="69" t="s">
        <v>403</v>
      </c>
      <c r="D37" s="70">
        <v>43041</v>
      </c>
      <c r="E37" s="70">
        <f t="shared" si="0"/>
        <v>34431</v>
      </c>
      <c r="F37" s="70">
        <v>8610</v>
      </c>
      <c r="G37" s="71">
        <v>6888</v>
      </c>
      <c r="H37" s="71">
        <v>1722</v>
      </c>
      <c r="I37" s="71"/>
      <c r="J37" s="71"/>
      <c r="K37" s="71"/>
      <c r="L37" s="71"/>
      <c r="M37" s="71"/>
      <c r="N37" s="71"/>
      <c r="O37" s="72">
        <v>8610</v>
      </c>
      <c r="P37" s="73"/>
    </row>
    <row r="38" spans="1:16" s="63" customFormat="1" ht="27.6">
      <c r="A38" s="68">
        <v>29</v>
      </c>
      <c r="B38" s="69" t="s">
        <v>375</v>
      </c>
      <c r="C38" s="69" t="s">
        <v>404</v>
      </c>
      <c r="D38" s="70">
        <v>65282</v>
      </c>
      <c r="E38" s="70">
        <f t="shared" si="0"/>
        <v>35277</v>
      </c>
      <c r="F38" s="70">
        <v>30005</v>
      </c>
      <c r="G38" s="71">
        <v>7060</v>
      </c>
      <c r="H38" s="71">
        <v>7060</v>
      </c>
      <c r="I38" s="71">
        <v>7060</v>
      </c>
      <c r="J38" s="71">
        <v>7060</v>
      </c>
      <c r="K38" s="71">
        <v>1765</v>
      </c>
      <c r="L38" s="71"/>
      <c r="M38" s="71"/>
      <c r="N38" s="71"/>
      <c r="O38" s="72">
        <v>30005</v>
      </c>
      <c r="P38" s="73"/>
    </row>
    <row r="39" spans="1:16" s="63" customFormat="1" ht="41.4">
      <c r="A39" s="68">
        <v>30</v>
      </c>
      <c r="B39" s="69" t="s">
        <v>375</v>
      </c>
      <c r="C39" s="69" t="s">
        <v>405</v>
      </c>
      <c r="D39" s="70">
        <v>1178039</v>
      </c>
      <c r="E39" s="70">
        <f t="shared" si="0"/>
        <v>128459</v>
      </c>
      <c r="F39" s="70">
        <v>1049580</v>
      </c>
      <c r="G39" s="71">
        <v>42840</v>
      </c>
      <c r="H39" s="71">
        <v>42840</v>
      </c>
      <c r="I39" s="71">
        <v>42840</v>
      </c>
      <c r="J39" s="71">
        <v>42840</v>
      </c>
      <c r="K39" s="71">
        <v>42840</v>
      </c>
      <c r="L39" s="71">
        <v>42840</v>
      </c>
      <c r="M39" s="71">
        <v>42840</v>
      </c>
      <c r="N39" s="71">
        <v>749700</v>
      </c>
      <c r="O39" s="72">
        <v>1049580</v>
      </c>
      <c r="P39" s="73"/>
    </row>
    <row r="40" spans="1:16" s="63" customFormat="1" ht="27.6">
      <c r="A40" s="68">
        <v>31</v>
      </c>
      <c r="B40" s="69" t="s">
        <v>375</v>
      </c>
      <c r="C40" s="69" t="s">
        <v>406</v>
      </c>
      <c r="D40" s="70">
        <v>40281</v>
      </c>
      <c r="E40" s="70">
        <f t="shared" si="0"/>
        <v>30981</v>
      </c>
      <c r="F40" s="70">
        <v>9300</v>
      </c>
      <c r="G40" s="71">
        <v>6200</v>
      </c>
      <c r="H40" s="71">
        <v>3100</v>
      </c>
      <c r="I40" s="71"/>
      <c r="J40" s="71"/>
      <c r="K40" s="71"/>
      <c r="L40" s="71"/>
      <c r="M40" s="71"/>
      <c r="N40" s="71"/>
      <c r="O40" s="72">
        <v>9300</v>
      </c>
      <c r="P40" s="73"/>
    </row>
    <row r="41" spans="1:16" s="63" customFormat="1" ht="27.6">
      <c r="A41" s="68">
        <v>32</v>
      </c>
      <c r="B41" s="69" t="s">
        <v>375</v>
      </c>
      <c r="C41" s="69" t="s">
        <v>407</v>
      </c>
      <c r="D41" s="70">
        <v>31226</v>
      </c>
      <c r="E41" s="70">
        <f t="shared" si="0"/>
        <v>24014</v>
      </c>
      <c r="F41" s="70">
        <v>7212</v>
      </c>
      <c r="G41" s="71">
        <v>4808</v>
      </c>
      <c r="H41" s="71">
        <v>2404</v>
      </c>
      <c r="I41" s="71"/>
      <c r="J41" s="71"/>
      <c r="K41" s="71"/>
      <c r="L41" s="71"/>
      <c r="M41" s="71"/>
      <c r="N41" s="71"/>
      <c r="O41" s="72">
        <v>7212</v>
      </c>
      <c r="P41" s="73"/>
    </row>
    <row r="42" spans="1:16" s="63" customFormat="1" ht="41.4">
      <c r="A42" s="68">
        <v>33</v>
      </c>
      <c r="B42" s="69" t="s">
        <v>375</v>
      </c>
      <c r="C42" s="69" t="s">
        <v>408</v>
      </c>
      <c r="D42" s="70">
        <v>198399</v>
      </c>
      <c r="E42" s="70">
        <f t="shared" si="0"/>
        <v>51717</v>
      </c>
      <c r="F42" s="70">
        <v>146682</v>
      </c>
      <c r="G42" s="71">
        <v>10116</v>
      </c>
      <c r="H42" s="71">
        <v>10116</v>
      </c>
      <c r="I42" s="71">
        <v>10116</v>
      </c>
      <c r="J42" s="71">
        <v>10116</v>
      </c>
      <c r="K42" s="71">
        <v>10116</v>
      </c>
      <c r="L42" s="71">
        <v>10116</v>
      </c>
      <c r="M42" s="71">
        <v>10116</v>
      </c>
      <c r="N42" s="71">
        <v>75870</v>
      </c>
      <c r="O42" s="72">
        <v>146682</v>
      </c>
      <c r="P42" s="73"/>
    </row>
    <row r="43" spans="1:16" s="63" customFormat="1" ht="41.4">
      <c r="A43" s="68">
        <v>34</v>
      </c>
      <c r="B43" s="69" t="s">
        <v>375</v>
      </c>
      <c r="C43" s="69" t="s">
        <v>409</v>
      </c>
      <c r="D43" s="70">
        <v>397746</v>
      </c>
      <c r="E43" s="70">
        <f t="shared" si="0"/>
        <v>101946</v>
      </c>
      <c r="F43" s="70">
        <v>295800</v>
      </c>
      <c r="G43" s="71">
        <v>20400</v>
      </c>
      <c r="H43" s="71">
        <v>20400</v>
      </c>
      <c r="I43" s="71">
        <v>20400</v>
      </c>
      <c r="J43" s="71">
        <v>20400</v>
      </c>
      <c r="K43" s="71">
        <v>20400</v>
      </c>
      <c r="L43" s="71">
        <v>20400</v>
      </c>
      <c r="M43" s="71">
        <v>20400</v>
      </c>
      <c r="N43" s="71">
        <v>153000</v>
      </c>
      <c r="O43" s="72">
        <v>295800</v>
      </c>
      <c r="P43" s="73"/>
    </row>
    <row r="44" spans="1:16" s="63" customFormat="1" ht="27.6">
      <c r="A44" s="68">
        <v>35</v>
      </c>
      <c r="B44" s="69" t="s">
        <v>375</v>
      </c>
      <c r="C44" s="69" t="s">
        <v>410</v>
      </c>
      <c r="D44" s="70">
        <v>793899</v>
      </c>
      <c r="E44" s="70">
        <f t="shared" si="0"/>
        <v>137232</v>
      </c>
      <c r="F44" s="70">
        <v>656667</v>
      </c>
      <c r="G44" s="71">
        <v>26532</v>
      </c>
      <c r="H44" s="71">
        <v>26532</v>
      </c>
      <c r="I44" s="71">
        <v>26532</v>
      </c>
      <c r="J44" s="71">
        <v>26532</v>
      </c>
      <c r="K44" s="71">
        <v>26532</v>
      </c>
      <c r="L44" s="71">
        <v>26532</v>
      </c>
      <c r="M44" s="71">
        <v>26532</v>
      </c>
      <c r="N44" s="71">
        <v>470943</v>
      </c>
      <c r="O44" s="72">
        <v>656667</v>
      </c>
      <c r="P44" s="73"/>
    </row>
    <row r="45" spans="1:16" s="63" customFormat="1" ht="27.6">
      <c r="A45" s="68">
        <v>36</v>
      </c>
      <c r="B45" s="69" t="s">
        <v>375</v>
      </c>
      <c r="C45" s="69" t="s">
        <v>411</v>
      </c>
      <c r="D45" s="70">
        <v>107067</v>
      </c>
      <c r="E45" s="70">
        <f t="shared" si="0"/>
        <v>64773</v>
      </c>
      <c r="F45" s="70">
        <v>42294</v>
      </c>
      <c r="G45" s="71">
        <v>8904</v>
      </c>
      <c r="H45" s="71">
        <v>8904</v>
      </c>
      <c r="I45" s="71">
        <v>8904</v>
      </c>
      <c r="J45" s="71">
        <v>8904</v>
      </c>
      <c r="K45" s="71">
        <v>6678</v>
      </c>
      <c r="L45" s="71"/>
      <c r="M45" s="71"/>
      <c r="N45" s="71"/>
      <c r="O45" s="72">
        <v>42294</v>
      </c>
      <c r="P45" s="73"/>
    </row>
    <row r="46" spans="1:16" s="63" customFormat="1">
      <c r="A46" s="68">
        <v>37</v>
      </c>
      <c r="B46" s="69" t="s">
        <v>375</v>
      </c>
      <c r="C46" s="69" t="s">
        <v>412</v>
      </c>
      <c r="D46" s="70">
        <v>148236</v>
      </c>
      <c r="E46" s="70">
        <f t="shared" si="0"/>
        <v>133455</v>
      </c>
      <c r="F46" s="70">
        <v>14781</v>
      </c>
      <c r="G46" s="71">
        <v>1516</v>
      </c>
      <c r="H46" s="71">
        <v>1516</v>
      </c>
      <c r="I46" s="71">
        <v>1516</v>
      </c>
      <c r="J46" s="71">
        <v>1516</v>
      </c>
      <c r="K46" s="71">
        <v>1516</v>
      </c>
      <c r="L46" s="71">
        <v>1516</v>
      </c>
      <c r="M46" s="71">
        <v>1516</v>
      </c>
      <c r="N46" s="71">
        <v>4169</v>
      </c>
      <c r="O46" s="72">
        <v>14781</v>
      </c>
      <c r="P46" s="73"/>
    </row>
    <row r="47" spans="1:16" s="63" customFormat="1" ht="27.6">
      <c r="A47" s="68">
        <v>38</v>
      </c>
      <c r="B47" s="69" t="s">
        <v>375</v>
      </c>
      <c r="C47" s="69" t="s">
        <v>413</v>
      </c>
      <c r="D47" s="70">
        <v>146330</v>
      </c>
      <c r="E47" s="70">
        <f t="shared" si="0"/>
        <v>137204</v>
      </c>
      <c r="F47" s="70">
        <v>9126</v>
      </c>
      <c r="G47" s="71">
        <v>936</v>
      </c>
      <c r="H47" s="71">
        <v>936</v>
      </c>
      <c r="I47" s="71">
        <v>936</v>
      </c>
      <c r="J47" s="71">
        <v>936</v>
      </c>
      <c r="K47" s="71">
        <v>936</v>
      </c>
      <c r="L47" s="71">
        <v>936</v>
      </c>
      <c r="M47" s="71">
        <v>936</v>
      </c>
      <c r="N47" s="71">
        <v>2574</v>
      </c>
      <c r="O47" s="72">
        <v>9126</v>
      </c>
      <c r="P47" s="73"/>
    </row>
    <row r="48" spans="1:16" s="63" customFormat="1" ht="27.6">
      <c r="A48" s="68">
        <v>39</v>
      </c>
      <c r="B48" s="69" t="s">
        <v>375</v>
      </c>
      <c r="C48" s="69" t="s">
        <v>414</v>
      </c>
      <c r="D48" s="70">
        <v>243580</v>
      </c>
      <c r="E48" s="70">
        <f t="shared" si="0"/>
        <v>220157</v>
      </c>
      <c r="F48" s="70">
        <v>23423</v>
      </c>
      <c r="G48" s="71">
        <v>1588</v>
      </c>
      <c r="H48" s="71">
        <v>1588</v>
      </c>
      <c r="I48" s="71">
        <v>1588</v>
      </c>
      <c r="J48" s="71">
        <v>1588</v>
      </c>
      <c r="K48" s="71">
        <v>1588</v>
      </c>
      <c r="L48" s="71">
        <v>1588</v>
      </c>
      <c r="M48" s="71">
        <v>1588</v>
      </c>
      <c r="N48" s="71">
        <v>12307</v>
      </c>
      <c r="O48" s="72">
        <v>23423</v>
      </c>
      <c r="P48" s="73"/>
    </row>
    <row r="49" spans="1:16" s="63" customFormat="1">
      <c r="A49" s="68">
        <v>40</v>
      </c>
      <c r="B49" s="69" t="s">
        <v>375</v>
      </c>
      <c r="C49" s="69" t="s">
        <v>415</v>
      </c>
      <c r="D49" s="70">
        <v>238639</v>
      </c>
      <c r="E49" s="70">
        <f t="shared" si="0"/>
        <v>150906</v>
      </c>
      <c r="F49" s="70">
        <v>87733</v>
      </c>
      <c r="G49" s="71">
        <v>5948</v>
      </c>
      <c r="H49" s="71">
        <v>5948</v>
      </c>
      <c r="I49" s="71">
        <v>5948</v>
      </c>
      <c r="J49" s="71">
        <v>5948</v>
      </c>
      <c r="K49" s="71">
        <v>5948</v>
      </c>
      <c r="L49" s="71">
        <v>5948</v>
      </c>
      <c r="M49" s="71">
        <v>5948</v>
      </c>
      <c r="N49" s="71">
        <v>46097</v>
      </c>
      <c r="O49" s="72">
        <v>87733</v>
      </c>
      <c r="P49" s="73"/>
    </row>
    <row r="50" spans="1:16" s="63" customFormat="1" ht="27.6">
      <c r="A50" s="68">
        <v>41</v>
      </c>
      <c r="B50" s="69" t="s">
        <v>375</v>
      </c>
      <c r="C50" s="69" t="s">
        <v>416</v>
      </c>
      <c r="D50" s="70">
        <v>45063</v>
      </c>
      <c r="E50" s="70">
        <f t="shared" si="0"/>
        <v>23099</v>
      </c>
      <c r="F50" s="70">
        <v>21964</v>
      </c>
      <c r="G50" s="71">
        <v>4624</v>
      </c>
      <c r="H50" s="71">
        <v>4624</v>
      </c>
      <c r="I50" s="71">
        <v>4624</v>
      </c>
      <c r="J50" s="71">
        <v>4624</v>
      </c>
      <c r="K50" s="71">
        <v>3468</v>
      </c>
      <c r="L50" s="71"/>
      <c r="M50" s="71"/>
      <c r="N50" s="71"/>
      <c r="O50" s="72">
        <v>21964</v>
      </c>
      <c r="P50" s="73"/>
    </row>
    <row r="51" spans="1:16" s="63" customFormat="1" ht="41.4">
      <c r="A51" s="68">
        <v>42</v>
      </c>
      <c r="B51" s="69" t="s">
        <v>375</v>
      </c>
      <c r="C51" s="69" t="s">
        <v>417</v>
      </c>
      <c r="D51" s="70">
        <v>248883</v>
      </c>
      <c r="E51" s="70">
        <f t="shared" si="0"/>
        <v>91323</v>
      </c>
      <c r="F51" s="70">
        <v>157560</v>
      </c>
      <c r="G51" s="71">
        <v>10504</v>
      </c>
      <c r="H51" s="71">
        <v>10504</v>
      </c>
      <c r="I51" s="71">
        <v>10504</v>
      </c>
      <c r="J51" s="71">
        <v>10504</v>
      </c>
      <c r="K51" s="71">
        <v>10504</v>
      </c>
      <c r="L51" s="71">
        <v>10504</v>
      </c>
      <c r="M51" s="71">
        <v>10504</v>
      </c>
      <c r="N51" s="71">
        <v>84032</v>
      </c>
      <c r="O51" s="72">
        <v>157560</v>
      </c>
      <c r="P51" s="73"/>
    </row>
    <row r="52" spans="1:16" s="63" customFormat="1" ht="27.6">
      <c r="A52" s="68">
        <v>43</v>
      </c>
      <c r="B52" s="69" t="s">
        <v>375</v>
      </c>
      <c r="C52" s="69" t="s">
        <v>418</v>
      </c>
      <c r="D52" s="70">
        <v>177399</v>
      </c>
      <c r="E52" s="70">
        <f t="shared" si="0"/>
        <v>162510</v>
      </c>
      <c r="F52" s="70">
        <v>14889</v>
      </c>
      <c r="G52" s="71">
        <v>2836</v>
      </c>
      <c r="H52" s="71">
        <v>2836</v>
      </c>
      <c r="I52" s="71">
        <v>2836</v>
      </c>
      <c r="J52" s="71">
        <v>2836</v>
      </c>
      <c r="K52" s="71">
        <v>2836</v>
      </c>
      <c r="L52" s="71">
        <v>709</v>
      </c>
      <c r="M52" s="71"/>
      <c r="N52" s="71"/>
      <c r="O52" s="72">
        <v>14889</v>
      </c>
      <c r="P52" s="73"/>
    </row>
    <row r="53" spans="1:16" s="63" customFormat="1" ht="27.6">
      <c r="A53" s="68">
        <v>44</v>
      </c>
      <c r="B53" s="69" t="s">
        <v>375</v>
      </c>
      <c r="C53" s="69" t="s">
        <v>419</v>
      </c>
      <c r="D53" s="70">
        <v>301452</v>
      </c>
      <c r="E53" s="70">
        <f t="shared" si="0"/>
        <v>252457</v>
      </c>
      <c r="F53" s="70">
        <v>48995</v>
      </c>
      <c r="G53" s="71">
        <v>4780</v>
      </c>
      <c r="H53" s="71">
        <v>4780</v>
      </c>
      <c r="I53" s="71">
        <v>4780</v>
      </c>
      <c r="J53" s="71">
        <v>4780</v>
      </c>
      <c r="K53" s="71">
        <v>4780</v>
      </c>
      <c r="L53" s="71">
        <v>4780</v>
      </c>
      <c r="M53" s="71">
        <v>4780</v>
      </c>
      <c r="N53" s="71">
        <v>15535</v>
      </c>
      <c r="O53" s="72">
        <v>48995</v>
      </c>
      <c r="P53" s="73"/>
    </row>
    <row r="54" spans="1:16" s="63" customFormat="1" ht="41.4">
      <c r="A54" s="68">
        <v>45</v>
      </c>
      <c r="B54" s="69" t="s">
        <v>375</v>
      </c>
      <c r="C54" s="69" t="s">
        <v>420</v>
      </c>
      <c r="D54" s="70">
        <v>197119</v>
      </c>
      <c r="E54" s="70">
        <f t="shared" si="0"/>
        <v>184057</v>
      </c>
      <c r="F54" s="70">
        <v>13062</v>
      </c>
      <c r="G54" s="71">
        <v>2488</v>
      </c>
      <c r="H54" s="71">
        <v>2488</v>
      </c>
      <c r="I54" s="71">
        <v>2488</v>
      </c>
      <c r="J54" s="71">
        <v>2488</v>
      </c>
      <c r="K54" s="71">
        <v>2488</v>
      </c>
      <c r="L54" s="71">
        <v>622</v>
      </c>
      <c r="M54" s="71"/>
      <c r="N54" s="71"/>
      <c r="O54" s="72">
        <v>13062</v>
      </c>
      <c r="P54" s="73"/>
    </row>
    <row r="55" spans="1:16" s="63" customFormat="1" ht="41.4">
      <c r="A55" s="68">
        <v>46</v>
      </c>
      <c r="B55" s="69" t="s">
        <v>375</v>
      </c>
      <c r="C55" s="69" t="s">
        <v>421</v>
      </c>
      <c r="D55" s="70">
        <v>72128</v>
      </c>
      <c r="E55" s="70">
        <f t="shared" si="0"/>
        <v>66689</v>
      </c>
      <c r="F55" s="70">
        <v>5439</v>
      </c>
      <c r="G55" s="71">
        <v>1036</v>
      </c>
      <c r="H55" s="71">
        <v>1036</v>
      </c>
      <c r="I55" s="71">
        <v>1036</v>
      </c>
      <c r="J55" s="71">
        <v>1036</v>
      </c>
      <c r="K55" s="71">
        <v>1036</v>
      </c>
      <c r="L55" s="71">
        <v>259</v>
      </c>
      <c r="M55" s="71"/>
      <c r="N55" s="71"/>
      <c r="O55" s="72">
        <v>5439</v>
      </c>
      <c r="P55" s="73"/>
    </row>
    <row r="56" spans="1:16" s="63" customFormat="1" ht="27.6">
      <c r="A56" s="68">
        <v>47</v>
      </c>
      <c r="B56" s="69" t="s">
        <v>375</v>
      </c>
      <c r="C56" s="69" t="s">
        <v>422</v>
      </c>
      <c r="D56" s="70">
        <v>140830</v>
      </c>
      <c r="E56" s="70">
        <f t="shared" si="0"/>
        <v>132913</v>
      </c>
      <c r="F56" s="70">
        <v>7917</v>
      </c>
      <c r="G56" s="71">
        <v>1508</v>
      </c>
      <c r="H56" s="71">
        <v>1508</v>
      </c>
      <c r="I56" s="71">
        <v>1508</v>
      </c>
      <c r="J56" s="71">
        <v>1508</v>
      </c>
      <c r="K56" s="71">
        <v>1508</v>
      </c>
      <c r="L56" s="71">
        <v>377</v>
      </c>
      <c r="M56" s="71"/>
      <c r="N56" s="71"/>
      <c r="O56" s="72">
        <v>7917</v>
      </c>
      <c r="P56" s="73"/>
    </row>
    <row r="57" spans="1:16" s="63" customFormat="1" ht="41.4">
      <c r="A57" s="68">
        <v>48</v>
      </c>
      <c r="B57" s="69" t="s">
        <v>375</v>
      </c>
      <c r="C57" s="69" t="s">
        <v>423</v>
      </c>
      <c r="D57" s="70">
        <v>160530</v>
      </c>
      <c r="E57" s="70">
        <f t="shared" si="0"/>
        <v>70699</v>
      </c>
      <c r="F57" s="70">
        <v>89831</v>
      </c>
      <c r="G57" s="71">
        <v>8764</v>
      </c>
      <c r="H57" s="71">
        <v>8764</v>
      </c>
      <c r="I57" s="71">
        <v>8764</v>
      </c>
      <c r="J57" s="71">
        <v>8764</v>
      </c>
      <c r="K57" s="71">
        <v>8764</v>
      </c>
      <c r="L57" s="71">
        <v>8764</v>
      </c>
      <c r="M57" s="71">
        <v>8764</v>
      </c>
      <c r="N57" s="71">
        <v>28483</v>
      </c>
      <c r="O57" s="72">
        <v>89831</v>
      </c>
      <c r="P57" s="73"/>
    </row>
    <row r="58" spans="1:16" s="63" customFormat="1" ht="27.6">
      <c r="A58" s="68">
        <v>49</v>
      </c>
      <c r="B58" s="69" t="s">
        <v>375</v>
      </c>
      <c r="C58" s="69" t="s">
        <v>424</v>
      </c>
      <c r="D58" s="70">
        <v>1271355</v>
      </c>
      <c r="E58" s="70">
        <f t="shared" si="0"/>
        <v>405583</v>
      </c>
      <c r="F58" s="70">
        <v>865772</v>
      </c>
      <c r="G58" s="71">
        <v>34288</v>
      </c>
      <c r="H58" s="71">
        <v>34288</v>
      </c>
      <c r="I58" s="71">
        <v>34288</v>
      </c>
      <c r="J58" s="71">
        <v>34288</v>
      </c>
      <c r="K58" s="71">
        <v>34288</v>
      </c>
      <c r="L58" s="71">
        <v>34288</v>
      </c>
      <c r="M58" s="71">
        <v>34288</v>
      </c>
      <c r="N58" s="71">
        <v>625756</v>
      </c>
      <c r="O58" s="72">
        <v>865772</v>
      </c>
      <c r="P58" s="73"/>
    </row>
    <row r="59" spans="1:16" s="63" customFormat="1" ht="27.6">
      <c r="A59" s="68">
        <v>50</v>
      </c>
      <c r="B59" s="69" t="s">
        <v>375</v>
      </c>
      <c r="C59" s="69" t="s">
        <v>425</v>
      </c>
      <c r="D59" s="70">
        <v>410893</v>
      </c>
      <c r="E59" s="70">
        <f t="shared" si="0"/>
        <v>101989</v>
      </c>
      <c r="F59" s="70">
        <v>308904</v>
      </c>
      <c r="G59" s="71">
        <v>20256</v>
      </c>
      <c r="H59" s="71">
        <v>20256</v>
      </c>
      <c r="I59" s="71">
        <v>20256</v>
      </c>
      <c r="J59" s="71">
        <v>20256</v>
      </c>
      <c r="K59" s="71">
        <v>20256</v>
      </c>
      <c r="L59" s="71">
        <v>20256</v>
      </c>
      <c r="M59" s="71">
        <v>20256</v>
      </c>
      <c r="N59" s="71">
        <v>167112</v>
      </c>
      <c r="O59" s="72">
        <v>308904</v>
      </c>
      <c r="P59" s="73"/>
    </row>
    <row r="60" spans="1:16" s="63" customFormat="1" ht="27.6">
      <c r="A60" s="68">
        <v>51</v>
      </c>
      <c r="B60" s="69" t="s">
        <v>375</v>
      </c>
      <c r="C60" s="69" t="s">
        <v>426</v>
      </c>
      <c r="D60" s="70">
        <v>128841</v>
      </c>
      <c r="E60" s="70">
        <f t="shared" si="0"/>
        <v>79283</v>
      </c>
      <c r="F60" s="70">
        <v>49558</v>
      </c>
      <c r="G60" s="71">
        <v>19824</v>
      </c>
      <c r="H60" s="71">
        <v>19824</v>
      </c>
      <c r="I60" s="71">
        <v>9910</v>
      </c>
      <c r="J60" s="71"/>
      <c r="K60" s="71"/>
      <c r="L60" s="71"/>
      <c r="M60" s="71"/>
      <c r="N60" s="71"/>
      <c r="O60" s="72">
        <v>49558</v>
      </c>
      <c r="P60" s="73"/>
    </row>
    <row r="61" spans="1:16" s="63" customFormat="1" ht="27.6">
      <c r="A61" s="68">
        <v>52</v>
      </c>
      <c r="B61" s="69" t="s">
        <v>375</v>
      </c>
      <c r="C61" s="69" t="s">
        <v>427</v>
      </c>
      <c r="D61" s="70">
        <v>133641</v>
      </c>
      <c r="E61" s="70">
        <f t="shared" si="0"/>
        <v>36831</v>
      </c>
      <c r="F61" s="70">
        <v>96810</v>
      </c>
      <c r="G61" s="71">
        <v>9220</v>
      </c>
      <c r="H61" s="71">
        <v>9220</v>
      </c>
      <c r="I61" s="71">
        <v>9220</v>
      </c>
      <c r="J61" s="71">
        <v>9220</v>
      </c>
      <c r="K61" s="71">
        <v>9220</v>
      </c>
      <c r="L61" s="71">
        <v>9220</v>
      </c>
      <c r="M61" s="71">
        <v>9220</v>
      </c>
      <c r="N61" s="71">
        <v>32270</v>
      </c>
      <c r="O61" s="72">
        <v>96810</v>
      </c>
      <c r="P61" s="73"/>
    </row>
    <row r="62" spans="1:16" s="63" customFormat="1" ht="27.6">
      <c r="A62" s="68">
        <v>53</v>
      </c>
      <c r="B62" s="69" t="s">
        <v>375</v>
      </c>
      <c r="C62" s="69" t="s">
        <v>428</v>
      </c>
      <c r="D62" s="70">
        <v>320000</v>
      </c>
      <c r="E62" s="70">
        <f t="shared" si="0"/>
        <v>65614</v>
      </c>
      <c r="F62" s="70">
        <v>254386</v>
      </c>
      <c r="G62" s="71">
        <v>16412</v>
      </c>
      <c r="H62" s="71">
        <v>16412</v>
      </c>
      <c r="I62" s="71">
        <v>16412</v>
      </c>
      <c r="J62" s="71">
        <v>16412</v>
      </c>
      <c r="K62" s="71">
        <v>16412</v>
      </c>
      <c r="L62" s="71">
        <v>16412</v>
      </c>
      <c r="M62" s="71">
        <v>16412</v>
      </c>
      <c r="N62" s="71">
        <v>139502</v>
      </c>
      <c r="O62" s="72">
        <v>254386</v>
      </c>
      <c r="P62" s="73"/>
    </row>
    <row r="63" spans="1:16" s="63" customFormat="1" ht="27.6">
      <c r="A63" s="68">
        <v>54</v>
      </c>
      <c r="B63" s="69" t="s">
        <v>375</v>
      </c>
      <c r="C63" s="69" t="s">
        <v>397</v>
      </c>
      <c r="D63" s="70">
        <v>75020</v>
      </c>
      <c r="E63" s="70">
        <f t="shared" si="0"/>
        <v>46160</v>
      </c>
      <c r="F63" s="70">
        <v>28860</v>
      </c>
      <c r="G63" s="71">
        <v>11544</v>
      </c>
      <c r="H63" s="71">
        <v>11544</v>
      </c>
      <c r="I63" s="71">
        <v>5772</v>
      </c>
      <c r="J63" s="71"/>
      <c r="K63" s="71"/>
      <c r="L63" s="71"/>
      <c r="M63" s="71"/>
      <c r="N63" s="71"/>
      <c r="O63" s="72">
        <v>28860</v>
      </c>
      <c r="P63" s="73"/>
    </row>
    <row r="64" spans="1:16" s="63" customFormat="1" ht="27.6">
      <c r="A64" s="68">
        <v>55</v>
      </c>
      <c r="B64" s="69" t="s">
        <v>375</v>
      </c>
      <c r="C64" s="69" t="s">
        <v>429</v>
      </c>
      <c r="D64" s="70">
        <v>377977</v>
      </c>
      <c r="E64" s="70">
        <f t="shared" si="0"/>
        <v>111991</v>
      </c>
      <c r="F64" s="70">
        <v>265986</v>
      </c>
      <c r="G64" s="71">
        <v>25332</v>
      </c>
      <c r="H64" s="71">
        <v>25332</v>
      </c>
      <c r="I64" s="71">
        <v>25332</v>
      </c>
      <c r="J64" s="71">
        <v>25332</v>
      </c>
      <c r="K64" s="71">
        <v>25332</v>
      </c>
      <c r="L64" s="71">
        <v>25332</v>
      </c>
      <c r="M64" s="71">
        <v>25332</v>
      </c>
      <c r="N64" s="71">
        <v>88662</v>
      </c>
      <c r="O64" s="72">
        <v>265986</v>
      </c>
      <c r="P64" s="73"/>
    </row>
    <row r="65" spans="1:16" s="63" customFormat="1" ht="27.6">
      <c r="A65" s="68">
        <v>56</v>
      </c>
      <c r="B65" s="69" t="s">
        <v>375</v>
      </c>
      <c r="C65" s="69" t="s">
        <v>430</v>
      </c>
      <c r="D65" s="70">
        <v>68541</v>
      </c>
      <c r="E65" s="70">
        <f t="shared" si="0"/>
        <v>42171</v>
      </c>
      <c r="F65" s="70">
        <v>26370</v>
      </c>
      <c r="G65" s="71">
        <v>10548</v>
      </c>
      <c r="H65" s="71">
        <v>10548</v>
      </c>
      <c r="I65" s="71">
        <v>5274</v>
      </c>
      <c r="J65" s="71"/>
      <c r="K65" s="71"/>
      <c r="L65" s="71"/>
      <c r="M65" s="71"/>
      <c r="N65" s="71"/>
      <c r="O65" s="72">
        <v>26370</v>
      </c>
      <c r="P65" s="73"/>
    </row>
    <row r="66" spans="1:16" s="63" customFormat="1">
      <c r="A66" s="68">
        <v>57</v>
      </c>
      <c r="B66" s="69" t="s">
        <v>375</v>
      </c>
      <c r="C66" s="69" t="s">
        <v>431</v>
      </c>
      <c r="D66" s="70">
        <v>193180</v>
      </c>
      <c r="E66" s="70">
        <f t="shared" si="0"/>
        <v>73480</v>
      </c>
      <c r="F66" s="70">
        <v>119700</v>
      </c>
      <c r="G66" s="71">
        <v>11400</v>
      </c>
      <c r="H66" s="71">
        <v>11400</v>
      </c>
      <c r="I66" s="71">
        <v>11400</v>
      </c>
      <c r="J66" s="71">
        <v>11400</v>
      </c>
      <c r="K66" s="71">
        <v>11400</v>
      </c>
      <c r="L66" s="71">
        <v>11400</v>
      </c>
      <c r="M66" s="71">
        <v>11400</v>
      </c>
      <c r="N66" s="71">
        <v>39900</v>
      </c>
      <c r="O66" s="72">
        <v>119700</v>
      </c>
      <c r="P66" s="73"/>
    </row>
    <row r="67" spans="1:16" s="63" customFormat="1" ht="27.6">
      <c r="A67" s="68">
        <v>58</v>
      </c>
      <c r="B67" s="69" t="s">
        <v>375</v>
      </c>
      <c r="C67" s="69" t="s">
        <v>432</v>
      </c>
      <c r="D67" s="70">
        <v>322842</v>
      </c>
      <c r="E67" s="70">
        <f t="shared" si="0"/>
        <v>133494</v>
      </c>
      <c r="F67" s="70">
        <v>189348</v>
      </c>
      <c r="G67" s="71">
        <v>12216</v>
      </c>
      <c r="H67" s="71">
        <v>12216</v>
      </c>
      <c r="I67" s="71">
        <v>12216</v>
      </c>
      <c r="J67" s="71">
        <v>12216</v>
      </c>
      <c r="K67" s="71">
        <v>12216</v>
      </c>
      <c r="L67" s="71">
        <v>12216</v>
      </c>
      <c r="M67" s="71">
        <v>12216</v>
      </c>
      <c r="N67" s="71">
        <v>103836</v>
      </c>
      <c r="O67" s="72">
        <v>189348</v>
      </c>
      <c r="P67" s="73"/>
    </row>
    <row r="68" spans="1:16" s="63" customFormat="1" ht="27.6">
      <c r="A68" s="68">
        <v>59</v>
      </c>
      <c r="B68" s="69" t="s">
        <v>375</v>
      </c>
      <c r="C68" s="69" t="s">
        <v>433</v>
      </c>
      <c r="D68" s="70">
        <v>114712</v>
      </c>
      <c r="E68" s="70">
        <f t="shared" si="0"/>
        <v>40432</v>
      </c>
      <c r="F68" s="70">
        <v>74280</v>
      </c>
      <c r="G68" s="71">
        <v>9904</v>
      </c>
      <c r="H68" s="71">
        <v>9904</v>
      </c>
      <c r="I68" s="71">
        <v>9904</v>
      </c>
      <c r="J68" s="71">
        <v>9904</v>
      </c>
      <c r="K68" s="71">
        <v>9904</v>
      </c>
      <c r="L68" s="71">
        <v>9904</v>
      </c>
      <c r="M68" s="71">
        <v>9904</v>
      </c>
      <c r="N68" s="71">
        <v>4952</v>
      </c>
      <c r="O68" s="72">
        <v>74280</v>
      </c>
      <c r="P68" s="73"/>
    </row>
    <row r="69" spans="1:16" s="63" customFormat="1" ht="27.6">
      <c r="A69" s="68">
        <v>60</v>
      </c>
      <c r="B69" s="69" t="s">
        <v>375</v>
      </c>
      <c r="C69" s="69" t="s">
        <v>434</v>
      </c>
      <c r="D69" s="70">
        <v>183709</v>
      </c>
      <c r="E69" s="70">
        <f t="shared" si="0"/>
        <v>50653</v>
      </c>
      <c r="F69" s="70">
        <v>133056</v>
      </c>
      <c r="G69" s="71">
        <v>12672</v>
      </c>
      <c r="H69" s="71">
        <v>12672</v>
      </c>
      <c r="I69" s="71">
        <v>12672</v>
      </c>
      <c r="J69" s="71">
        <v>12672</v>
      </c>
      <c r="K69" s="71">
        <v>12672</v>
      </c>
      <c r="L69" s="71">
        <v>12672</v>
      </c>
      <c r="M69" s="71">
        <v>12672</v>
      </c>
      <c r="N69" s="71">
        <v>44352</v>
      </c>
      <c r="O69" s="72">
        <v>133056</v>
      </c>
      <c r="P69" s="73"/>
    </row>
    <row r="70" spans="1:16" s="63" customFormat="1" ht="27.6">
      <c r="A70" s="68">
        <v>61</v>
      </c>
      <c r="B70" s="69" t="s">
        <v>375</v>
      </c>
      <c r="C70" s="69" t="s">
        <v>435</v>
      </c>
      <c r="D70" s="70">
        <v>33184</v>
      </c>
      <c r="E70" s="70">
        <f t="shared" si="0"/>
        <v>20414</v>
      </c>
      <c r="F70" s="70">
        <v>12770</v>
      </c>
      <c r="G70" s="71">
        <v>5108</v>
      </c>
      <c r="H70" s="71">
        <v>5108</v>
      </c>
      <c r="I70" s="71">
        <v>2554</v>
      </c>
      <c r="J70" s="71"/>
      <c r="K70" s="71"/>
      <c r="L70" s="71"/>
      <c r="M70" s="71"/>
      <c r="N70" s="71"/>
      <c r="O70" s="72">
        <v>12770</v>
      </c>
      <c r="P70" s="73"/>
    </row>
    <row r="71" spans="1:16" s="63" customFormat="1" ht="27.6">
      <c r="A71" s="68">
        <v>62</v>
      </c>
      <c r="B71" s="69" t="s">
        <v>375</v>
      </c>
      <c r="C71" s="69" t="s">
        <v>436</v>
      </c>
      <c r="D71" s="70">
        <v>6632415</v>
      </c>
      <c r="E71" s="70">
        <f t="shared" si="0"/>
        <v>2551743</v>
      </c>
      <c r="F71" s="70">
        <v>4080672</v>
      </c>
      <c r="G71" s="71">
        <v>435256</v>
      </c>
      <c r="H71" s="71">
        <v>403840</v>
      </c>
      <c r="I71" s="71">
        <v>392292</v>
      </c>
      <c r="J71" s="71">
        <v>391228</v>
      </c>
      <c r="K71" s="71">
        <v>386840</v>
      </c>
      <c r="L71" s="71">
        <v>366888</v>
      </c>
      <c r="M71" s="71">
        <v>356436</v>
      </c>
      <c r="N71" s="71">
        <v>1347892</v>
      </c>
      <c r="O71" s="72">
        <v>4080672</v>
      </c>
      <c r="P71" s="73"/>
    </row>
    <row r="72" spans="1:16" s="63" customFormat="1" ht="55.2">
      <c r="A72" s="68">
        <v>63</v>
      </c>
      <c r="B72" s="69" t="s">
        <v>375</v>
      </c>
      <c r="C72" s="69" t="s">
        <v>437</v>
      </c>
      <c r="D72" s="70">
        <v>176781</v>
      </c>
      <c r="E72" s="70">
        <f t="shared" si="0"/>
        <v>47910</v>
      </c>
      <c r="F72" s="70">
        <v>128871</v>
      </c>
      <c r="G72" s="71">
        <v>11988</v>
      </c>
      <c r="H72" s="71">
        <v>11988</v>
      </c>
      <c r="I72" s="71">
        <v>11988</v>
      </c>
      <c r="J72" s="71">
        <v>11988</v>
      </c>
      <c r="K72" s="71">
        <v>11988</v>
      </c>
      <c r="L72" s="71">
        <v>11988</v>
      </c>
      <c r="M72" s="71">
        <v>11988</v>
      </c>
      <c r="N72" s="71">
        <v>44955</v>
      </c>
      <c r="O72" s="72">
        <v>128871</v>
      </c>
      <c r="P72" s="73"/>
    </row>
    <row r="73" spans="1:16" s="63" customFormat="1" ht="41.4">
      <c r="A73" s="68">
        <v>64</v>
      </c>
      <c r="B73" s="69" t="s">
        <v>375</v>
      </c>
      <c r="C73" s="69" t="s">
        <v>438</v>
      </c>
      <c r="D73" s="70">
        <v>95785</v>
      </c>
      <c r="E73" s="70">
        <f t="shared" si="0"/>
        <v>39274</v>
      </c>
      <c r="F73" s="70">
        <v>56511</v>
      </c>
      <c r="G73" s="71">
        <v>9828</v>
      </c>
      <c r="H73" s="71">
        <v>9828</v>
      </c>
      <c r="I73" s="71">
        <v>9828</v>
      </c>
      <c r="J73" s="71">
        <v>9828</v>
      </c>
      <c r="K73" s="71">
        <v>9828</v>
      </c>
      <c r="L73" s="71">
        <v>7371</v>
      </c>
      <c r="M73" s="71"/>
      <c r="N73" s="71"/>
      <c r="O73" s="72">
        <v>56511</v>
      </c>
      <c r="P73" s="73"/>
    </row>
    <row r="74" spans="1:16" s="63" customFormat="1" ht="55.2">
      <c r="A74" s="68">
        <v>65</v>
      </c>
      <c r="B74" s="69" t="s">
        <v>375</v>
      </c>
      <c r="C74" s="69" t="s">
        <v>439</v>
      </c>
      <c r="D74" s="70">
        <v>22597</v>
      </c>
      <c r="E74" s="70">
        <f t="shared" si="0"/>
        <v>7525</v>
      </c>
      <c r="F74" s="70">
        <v>15072</v>
      </c>
      <c r="G74" s="71">
        <v>2512</v>
      </c>
      <c r="H74" s="71">
        <v>2512</v>
      </c>
      <c r="I74" s="71">
        <v>2512</v>
      </c>
      <c r="J74" s="71">
        <v>2512</v>
      </c>
      <c r="K74" s="71">
        <v>2512</v>
      </c>
      <c r="L74" s="71">
        <v>2512</v>
      </c>
      <c r="M74" s="71"/>
      <c r="N74" s="71"/>
      <c r="O74" s="72">
        <v>15072</v>
      </c>
      <c r="P74" s="73"/>
    </row>
    <row r="75" spans="1:16" s="63" customFormat="1" ht="27.6">
      <c r="A75" s="68">
        <v>66</v>
      </c>
      <c r="B75" s="69" t="s">
        <v>375</v>
      </c>
      <c r="C75" s="69" t="s">
        <v>440</v>
      </c>
      <c r="D75" s="70">
        <v>1986422</v>
      </c>
      <c r="E75" s="70">
        <f t="shared" ref="E75:E98" si="1">D75-F75</f>
        <v>201912</v>
      </c>
      <c r="F75" s="70">
        <v>1784510</v>
      </c>
      <c r="G75" s="71">
        <v>67340</v>
      </c>
      <c r="H75" s="71">
        <v>67340</v>
      </c>
      <c r="I75" s="71">
        <v>67340</v>
      </c>
      <c r="J75" s="71">
        <v>67340</v>
      </c>
      <c r="K75" s="71">
        <v>67340</v>
      </c>
      <c r="L75" s="71">
        <v>67340</v>
      </c>
      <c r="M75" s="71">
        <v>67340</v>
      </c>
      <c r="N75" s="71">
        <v>1313130</v>
      </c>
      <c r="O75" s="72">
        <v>1784510</v>
      </c>
      <c r="P75" s="73"/>
    </row>
    <row r="76" spans="1:16" s="63" customFormat="1" ht="41.4">
      <c r="A76" s="68">
        <v>67</v>
      </c>
      <c r="B76" s="69" t="s">
        <v>375</v>
      </c>
      <c r="C76" s="69" t="s">
        <v>441</v>
      </c>
      <c r="D76" s="70">
        <v>138441</v>
      </c>
      <c r="E76" s="70">
        <f t="shared" si="1"/>
        <v>119006</v>
      </c>
      <c r="F76" s="70">
        <v>19435</v>
      </c>
      <c r="G76" s="71">
        <v>5980</v>
      </c>
      <c r="H76" s="71">
        <v>5980</v>
      </c>
      <c r="I76" s="71">
        <v>5980</v>
      </c>
      <c r="J76" s="71">
        <v>1495</v>
      </c>
      <c r="K76" s="71"/>
      <c r="L76" s="71"/>
      <c r="M76" s="71"/>
      <c r="N76" s="71"/>
      <c r="O76" s="72">
        <v>19435</v>
      </c>
      <c r="P76" s="73"/>
    </row>
    <row r="77" spans="1:16" s="63" customFormat="1" ht="41.4">
      <c r="A77" s="68">
        <v>68</v>
      </c>
      <c r="B77" s="69" t="s">
        <v>375</v>
      </c>
      <c r="C77" s="69" t="s">
        <v>442</v>
      </c>
      <c r="D77" s="70">
        <v>156392</v>
      </c>
      <c r="E77" s="70">
        <f t="shared" si="1"/>
        <v>73097</v>
      </c>
      <c r="F77" s="70">
        <v>83295</v>
      </c>
      <c r="G77" s="71">
        <v>7404</v>
      </c>
      <c r="H77" s="71">
        <v>7404</v>
      </c>
      <c r="I77" s="71">
        <v>7404</v>
      </c>
      <c r="J77" s="71">
        <v>7404</v>
      </c>
      <c r="K77" s="71">
        <v>7404</v>
      </c>
      <c r="L77" s="71">
        <v>7404</v>
      </c>
      <c r="M77" s="71">
        <v>7404</v>
      </c>
      <c r="N77" s="71">
        <v>31467</v>
      </c>
      <c r="O77" s="72">
        <v>83295</v>
      </c>
      <c r="P77" s="73"/>
    </row>
    <row r="78" spans="1:16" s="63" customFormat="1" ht="55.2">
      <c r="A78" s="68">
        <v>69</v>
      </c>
      <c r="B78" s="69" t="s">
        <v>375</v>
      </c>
      <c r="C78" s="69" t="s">
        <v>443</v>
      </c>
      <c r="D78" s="70">
        <v>91336</v>
      </c>
      <c r="E78" s="70">
        <f t="shared" si="1"/>
        <v>18886</v>
      </c>
      <c r="F78" s="70">
        <v>72450</v>
      </c>
      <c r="G78" s="71">
        <v>6300</v>
      </c>
      <c r="H78" s="71">
        <v>6300</v>
      </c>
      <c r="I78" s="71">
        <v>6300</v>
      </c>
      <c r="J78" s="71">
        <v>6300</v>
      </c>
      <c r="K78" s="71">
        <v>6300</v>
      </c>
      <c r="L78" s="71">
        <v>6300</v>
      </c>
      <c r="M78" s="71">
        <v>6300</v>
      </c>
      <c r="N78" s="71">
        <v>28350</v>
      </c>
      <c r="O78" s="72">
        <v>72450</v>
      </c>
      <c r="P78" s="73"/>
    </row>
    <row r="79" spans="1:16" s="63" customFormat="1" ht="96.6">
      <c r="A79" s="68">
        <v>70</v>
      </c>
      <c r="B79" s="69" t="s">
        <v>375</v>
      </c>
      <c r="C79" s="69" t="s">
        <v>444</v>
      </c>
      <c r="D79" s="70">
        <v>50269</v>
      </c>
      <c r="E79" s="70">
        <f t="shared" si="1"/>
        <v>15871</v>
      </c>
      <c r="F79" s="70">
        <v>34398</v>
      </c>
      <c r="G79" s="71">
        <v>5292</v>
      </c>
      <c r="H79" s="71">
        <v>5292</v>
      </c>
      <c r="I79" s="71">
        <v>5292</v>
      </c>
      <c r="J79" s="71">
        <v>5292</v>
      </c>
      <c r="K79" s="71">
        <v>5292</v>
      </c>
      <c r="L79" s="71">
        <v>5292</v>
      </c>
      <c r="M79" s="71">
        <v>2646</v>
      </c>
      <c r="N79" s="71"/>
      <c r="O79" s="72">
        <v>34398</v>
      </c>
      <c r="P79" s="73"/>
    </row>
    <row r="80" spans="1:16" s="63" customFormat="1" ht="82.8">
      <c r="A80" s="68">
        <v>71</v>
      </c>
      <c r="B80" s="69" t="s">
        <v>375</v>
      </c>
      <c r="C80" s="69" t="s">
        <v>445</v>
      </c>
      <c r="D80" s="70">
        <v>254020</v>
      </c>
      <c r="E80" s="70">
        <f t="shared" si="1"/>
        <v>209140</v>
      </c>
      <c r="F80" s="70">
        <v>44880</v>
      </c>
      <c r="G80" s="71">
        <v>2720</v>
      </c>
      <c r="H80" s="71">
        <v>2720</v>
      </c>
      <c r="I80" s="71">
        <v>2720</v>
      </c>
      <c r="J80" s="71">
        <v>2720</v>
      </c>
      <c r="K80" s="71">
        <v>2720</v>
      </c>
      <c r="L80" s="71">
        <v>2720</v>
      </c>
      <c r="M80" s="71">
        <v>2720</v>
      </c>
      <c r="N80" s="71">
        <v>25840</v>
      </c>
      <c r="O80" s="72">
        <v>44880</v>
      </c>
      <c r="P80" s="73"/>
    </row>
    <row r="81" spans="1:16" s="63" customFormat="1" ht="41.4">
      <c r="A81" s="68">
        <v>72</v>
      </c>
      <c r="B81" s="69" t="s">
        <v>375</v>
      </c>
      <c r="C81" s="69" t="s">
        <v>446</v>
      </c>
      <c r="D81" s="70">
        <v>174929</v>
      </c>
      <c r="E81" s="70">
        <f t="shared" si="1"/>
        <v>140945</v>
      </c>
      <c r="F81" s="70">
        <v>33984</v>
      </c>
      <c r="G81" s="71">
        <v>4248</v>
      </c>
      <c r="H81" s="71">
        <v>4248</v>
      </c>
      <c r="I81" s="71">
        <v>4248</v>
      </c>
      <c r="J81" s="71">
        <v>4248</v>
      </c>
      <c r="K81" s="71">
        <v>4248</v>
      </c>
      <c r="L81" s="71">
        <v>4248</v>
      </c>
      <c r="M81" s="71">
        <v>4248</v>
      </c>
      <c r="N81" s="71">
        <v>4248</v>
      </c>
      <c r="O81" s="72">
        <v>33984</v>
      </c>
      <c r="P81" s="73"/>
    </row>
    <row r="82" spans="1:16" s="63" customFormat="1" ht="27.6">
      <c r="A82" s="68">
        <v>73</v>
      </c>
      <c r="B82" s="69" t="s">
        <v>375</v>
      </c>
      <c r="C82" s="69" t="s">
        <v>447</v>
      </c>
      <c r="D82" s="70">
        <v>232061</v>
      </c>
      <c r="E82" s="70">
        <f t="shared" si="1"/>
        <v>220265</v>
      </c>
      <c r="F82" s="70">
        <v>11796</v>
      </c>
      <c r="G82" s="71">
        <v>3932</v>
      </c>
      <c r="H82" s="71">
        <v>3932</v>
      </c>
      <c r="I82" s="71">
        <v>3932</v>
      </c>
      <c r="J82" s="71"/>
      <c r="K82" s="71"/>
      <c r="L82" s="71"/>
      <c r="M82" s="71"/>
      <c r="N82" s="71"/>
      <c r="O82" s="72">
        <v>11796</v>
      </c>
      <c r="P82" s="73"/>
    </row>
    <row r="83" spans="1:16" s="63" customFormat="1" ht="41.4">
      <c r="A83" s="68">
        <v>74</v>
      </c>
      <c r="B83" s="69" t="s">
        <v>375</v>
      </c>
      <c r="C83" s="69" t="s">
        <v>448</v>
      </c>
      <c r="D83" s="70">
        <v>97925</v>
      </c>
      <c r="E83" s="70">
        <f t="shared" si="1"/>
        <v>92831</v>
      </c>
      <c r="F83" s="70">
        <v>5094</v>
      </c>
      <c r="G83" s="71">
        <v>3396</v>
      </c>
      <c r="H83" s="71">
        <v>1698</v>
      </c>
      <c r="I83" s="71"/>
      <c r="J83" s="71"/>
      <c r="K83" s="71"/>
      <c r="L83" s="71"/>
      <c r="M83" s="71"/>
      <c r="N83" s="71"/>
      <c r="O83" s="72">
        <v>5094</v>
      </c>
      <c r="P83" s="73"/>
    </row>
    <row r="84" spans="1:16" s="63" customFormat="1" ht="41.4">
      <c r="A84" s="68">
        <v>75</v>
      </c>
      <c r="B84" s="69" t="s">
        <v>375</v>
      </c>
      <c r="C84" s="69" t="s">
        <v>449</v>
      </c>
      <c r="D84" s="70">
        <v>167202</v>
      </c>
      <c r="E84" s="70">
        <f t="shared" si="1"/>
        <v>33066</v>
      </c>
      <c r="F84" s="70">
        <v>134136</v>
      </c>
      <c r="G84" s="71">
        <v>7776</v>
      </c>
      <c r="H84" s="71">
        <v>7776</v>
      </c>
      <c r="I84" s="71">
        <v>7776</v>
      </c>
      <c r="J84" s="71">
        <v>7776</v>
      </c>
      <c r="K84" s="71">
        <v>7776</v>
      </c>
      <c r="L84" s="71">
        <v>7776</v>
      </c>
      <c r="M84" s="71">
        <v>7776</v>
      </c>
      <c r="N84" s="71">
        <v>79704</v>
      </c>
      <c r="O84" s="72">
        <v>134136</v>
      </c>
      <c r="P84" s="73"/>
    </row>
    <row r="85" spans="1:16" s="63" customFormat="1" ht="55.2">
      <c r="A85" s="68">
        <v>76</v>
      </c>
      <c r="B85" s="69" t="s">
        <v>375</v>
      </c>
      <c r="C85" s="69" t="s">
        <v>450</v>
      </c>
      <c r="D85" s="70">
        <v>50000</v>
      </c>
      <c r="E85" s="70">
        <f t="shared" si="1"/>
        <v>43097</v>
      </c>
      <c r="F85" s="70">
        <v>6903</v>
      </c>
      <c r="G85" s="71">
        <v>3068</v>
      </c>
      <c r="H85" s="71">
        <v>3068</v>
      </c>
      <c r="I85" s="71">
        <v>767</v>
      </c>
      <c r="J85" s="71"/>
      <c r="K85" s="71"/>
      <c r="L85" s="71"/>
      <c r="M85" s="71"/>
      <c r="N85" s="71"/>
      <c r="O85" s="72">
        <v>6903</v>
      </c>
      <c r="P85" s="73"/>
    </row>
    <row r="86" spans="1:16" s="63" customFormat="1" ht="41.4">
      <c r="A86" s="68">
        <v>77</v>
      </c>
      <c r="B86" s="69" t="s">
        <v>375</v>
      </c>
      <c r="C86" s="69" t="s">
        <v>451</v>
      </c>
      <c r="D86" s="70">
        <v>50000</v>
      </c>
      <c r="E86" s="70">
        <f t="shared" si="1"/>
        <v>40000</v>
      </c>
      <c r="F86" s="70">
        <v>10000</v>
      </c>
      <c r="G86" s="71">
        <v>10000</v>
      </c>
      <c r="H86" s="71"/>
      <c r="I86" s="71"/>
      <c r="J86" s="71"/>
      <c r="K86" s="71"/>
      <c r="L86" s="71"/>
      <c r="M86" s="71"/>
      <c r="N86" s="71"/>
      <c r="O86" s="72">
        <v>10000</v>
      </c>
      <c r="P86" s="73"/>
    </row>
    <row r="87" spans="1:16" s="63" customFormat="1" ht="69">
      <c r="A87" s="68">
        <v>78</v>
      </c>
      <c r="B87" s="69" t="s">
        <v>375</v>
      </c>
      <c r="C87" s="69" t="s">
        <v>452</v>
      </c>
      <c r="D87" s="70">
        <v>93131</v>
      </c>
      <c r="E87" s="70">
        <f t="shared" si="1"/>
        <v>18301</v>
      </c>
      <c r="F87" s="70">
        <v>74830</v>
      </c>
      <c r="G87" s="71">
        <v>4276</v>
      </c>
      <c r="H87" s="71">
        <v>4276</v>
      </c>
      <c r="I87" s="71">
        <v>4276</v>
      </c>
      <c r="J87" s="71">
        <v>4276</v>
      </c>
      <c r="K87" s="71">
        <v>4276</v>
      </c>
      <c r="L87" s="71">
        <v>4276</v>
      </c>
      <c r="M87" s="71">
        <v>4276</v>
      </c>
      <c r="N87" s="71">
        <v>44898</v>
      </c>
      <c r="O87" s="72">
        <v>74830</v>
      </c>
      <c r="P87" s="73"/>
    </row>
    <row r="88" spans="1:16" s="63" customFormat="1" ht="41.4">
      <c r="A88" s="68">
        <v>79</v>
      </c>
      <c r="B88" s="69" t="s">
        <v>375</v>
      </c>
      <c r="C88" s="69" t="s">
        <v>453</v>
      </c>
      <c r="D88" s="70">
        <v>21566</v>
      </c>
      <c r="E88" s="70">
        <f t="shared" si="1"/>
        <v>20674</v>
      </c>
      <c r="F88" s="70">
        <v>892</v>
      </c>
      <c r="G88" s="71">
        <v>892</v>
      </c>
      <c r="H88" s="71"/>
      <c r="I88" s="71"/>
      <c r="J88" s="71"/>
      <c r="K88" s="71"/>
      <c r="L88" s="71"/>
      <c r="M88" s="71"/>
      <c r="N88" s="71"/>
      <c r="O88" s="72">
        <v>892</v>
      </c>
      <c r="P88" s="73"/>
    </row>
    <row r="89" spans="1:16" s="63" customFormat="1" ht="55.2">
      <c r="A89" s="68">
        <v>80</v>
      </c>
      <c r="B89" s="69" t="s">
        <v>375</v>
      </c>
      <c r="C89" s="69" t="s">
        <v>454</v>
      </c>
      <c r="D89" s="70">
        <v>26047</v>
      </c>
      <c r="E89" s="70">
        <f t="shared" si="1"/>
        <v>20827</v>
      </c>
      <c r="F89" s="70">
        <v>5220</v>
      </c>
      <c r="G89" s="71">
        <v>4196</v>
      </c>
      <c r="H89" s="71">
        <v>1023.88</v>
      </c>
      <c r="I89" s="71"/>
      <c r="J89" s="71"/>
      <c r="K89" s="71"/>
      <c r="L89" s="71"/>
      <c r="M89" s="71"/>
      <c r="N89" s="71"/>
      <c r="O89" s="72">
        <v>5219.88</v>
      </c>
      <c r="P89" s="73"/>
    </row>
    <row r="90" spans="1:16" s="63" customFormat="1" ht="41.4">
      <c r="A90" s="68">
        <v>81</v>
      </c>
      <c r="B90" s="69" t="s">
        <v>375</v>
      </c>
      <c r="C90" s="69" t="s">
        <v>455</v>
      </c>
      <c r="D90" s="70">
        <v>30000</v>
      </c>
      <c r="E90" s="70">
        <f t="shared" si="1"/>
        <v>24960</v>
      </c>
      <c r="F90" s="70">
        <v>5040</v>
      </c>
      <c r="G90" s="71">
        <v>3360</v>
      </c>
      <c r="H90" s="71">
        <v>1680</v>
      </c>
      <c r="I90" s="71"/>
      <c r="J90" s="71"/>
      <c r="K90" s="71"/>
      <c r="L90" s="71"/>
      <c r="M90" s="71"/>
      <c r="N90" s="71"/>
      <c r="O90" s="72">
        <v>5040</v>
      </c>
      <c r="P90" s="73"/>
    </row>
    <row r="91" spans="1:16" s="63" customFormat="1" ht="64.95" customHeight="1">
      <c r="A91" s="68">
        <v>82</v>
      </c>
      <c r="B91" s="69" t="s">
        <v>375</v>
      </c>
      <c r="C91" s="69" t="s">
        <v>456</v>
      </c>
      <c r="D91" s="70">
        <v>92349</v>
      </c>
      <c r="E91" s="70">
        <f t="shared" si="1"/>
        <v>6327</v>
      </c>
      <c r="F91" s="70">
        <v>86022</v>
      </c>
      <c r="G91" s="71">
        <v>6372</v>
      </c>
      <c r="H91" s="71">
        <v>6372</v>
      </c>
      <c r="I91" s="71">
        <v>6372</v>
      </c>
      <c r="J91" s="71">
        <v>6372</v>
      </c>
      <c r="K91" s="71">
        <v>6372</v>
      </c>
      <c r="L91" s="71">
        <v>6372</v>
      </c>
      <c r="M91" s="71">
        <v>6372</v>
      </c>
      <c r="N91" s="71">
        <v>41418</v>
      </c>
      <c r="O91" s="72">
        <v>86022</v>
      </c>
      <c r="P91" s="73"/>
    </row>
    <row r="92" spans="1:16" s="63" customFormat="1" ht="96.6">
      <c r="A92" s="68">
        <v>83</v>
      </c>
      <c r="B92" s="69" t="s">
        <v>375</v>
      </c>
      <c r="C92" s="69" t="s">
        <v>457</v>
      </c>
      <c r="D92" s="70">
        <v>65074</v>
      </c>
      <c r="E92" s="70">
        <f t="shared" si="1"/>
        <v>4486</v>
      </c>
      <c r="F92" s="70">
        <v>60588</v>
      </c>
      <c r="G92" s="71">
        <v>4488</v>
      </c>
      <c r="H92" s="71">
        <v>4488</v>
      </c>
      <c r="I92" s="71">
        <v>4488</v>
      </c>
      <c r="J92" s="71">
        <v>4488</v>
      </c>
      <c r="K92" s="71">
        <v>4488</v>
      </c>
      <c r="L92" s="71">
        <v>4488</v>
      </c>
      <c r="M92" s="71">
        <v>4488</v>
      </c>
      <c r="N92" s="71">
        <v>29171.88</v>
      </c>
      <c r="O92" s="72">
        <v>60587.880000000005</v>
      </c>
      <c r="P92" s="73"/>
    </row>
    <row r="93" spans="1:16" s="63" customFormat="1" ht="82.8">
      <c r="A93" s="68">
        <v>84</v>
      </c>
      <c r="B93" s="69" t="s">
        <v>375</v>
      </c>
      <c r="C93" s="69" t="s">
        <v>458</v>
      </c>
      <c r="D93" s="70">
        <v>106553</v>
      </c>
      <c r="E93" s="70">
        <f t="shared" si="1"/>
        <v>7301</v>
      </c>
      <c r="F93" s="70">
        <v>99252</v>
      </c>
      <c r="G93" s="71">
        <v>7352</v>
      </c>
      <c r="H93" s="71">
        <v>7352</v>
      </c>
      <c r="I93" s="71">
        <v>7352</v>
      </c>
      <c r="J93" s="71">
        <v>7352</v>
      </c>
      <c r="K93" s="71">
        <v>7352</v>
      </c>
      <c r="L93" s="71">
        <v>7352</v>
      </c>
      <c r="M93" s="71">
        <v>7352</v>
      </c>
      <c r="N93" s="71">
        <v>47788</v>
      </c>
      <c r="O93" s="72">
        <v>99252</v>
      </c>
      <c r="P93" s="73"/>
    </row>
    <row r="94" spans="1:16" s="63" customFormat="1" ht="41.4">
      <c r="A94" s="68">
        <v>85</v>
      </c>
      <c r="B94" s="69" t="s">
        <v>375</v>
      </c>
      <c r="C94" s="69" t="s">
        <v>459</v>
      </c>
      <c r="D94" s="70">
        <v>187107</v>
      </c>
      <c r="E94" s="70">
        <f t="shared" si="1"/>
        <v>14020</v>
      </c>
      <c r="F94" s="70">
        <v>173087</v>
      </c>
      <c r="G94" s="71">
        <v>12904</v>
      </c>
      <c r="H94" s="71">
        <v>12904</v>
      </c>
      <c r="I94" s="71">
        <v>12904</v>
      </c>
      <c r="J94" s="71">
        <v>12904</v>
      </c>
      <c r="K94" s="71">
        <v>12904</v>
      </c>
      <c r="L94" s="71">
        <v>12904</v>
      </c>
      <c r="M94" s="71">
        <v>12904</v>
      </c>
      <c r="N94" s="71">
        <v>82759.37</v>
      </c>
      <c r="O94" s="72">
        <v>173087.37</v>
      </c>
      <c r="P94" s="73"/>
    </row>
    <row r="95" spans="1:16" s="63" customFormat="1" ht="27.6">
      <c r="A95" s="68">
        <v>86</v>
      </c>
      <c r="B95" s="69" t="s">
        <v>375</v>
      </c>
      <c r="C95" s="69" t="s">
        <v>460</v>
      </c>
      <c r="D95" s="70">
        <v>64086</v>
      </c>
      <c r="E95" s="70"/>
      <c r="F95" s="70">
        <v>64086</v>
      </c>
      <c r="G95" s="71">
        <v>7294</v>
      </c>
      <c r="H95" s="71">
        <v>7328</v>
      </c>
      <c r="I95" s="71">
        <v>7328</v>
      </c>
      <c r="J95" s="71">
        <v>7328</v>
      </c>
      <c r="K95" s="71">
        <v>7328</v>
      </c>
      <c r="L95" s="71">
        <v>7328</v>
      </c>
      <c r="M95" s="71">
        <v>7328</v>
      </c>
      <c r="N95" s="71">
        <v>12824</v>
      </c>
      <c r="O95" s="72">
        <v>64086</v>
      </c>
      <c r="P95" s="73"/>
    </row>
    <row r="96" spans="1:16" s="63" customFormat="1" ht="55.2">
      <c r="A96" s="68">
        <v>87</v>
      </c>
      <c r="B96" s="69" t="s">
        <v>375</v>
      </c>
      <c r="C96" s="69" t="s">
        <v>461</v>
      </c>
      <c r="D96" s="70">
        <v>66938</v>
      </c>
      <c r="E96" s="70">
        <f t="shared" si="1"/>
        <v>43698</v>
      </c>
      <c r="F96" s="70">
        <v>23240</v>
      </c>
      <c r="G96" s="71">
        <v>6868</v>
      </c>
      <c r="H96" s="71">
        <v>6868</v>
      </c>
      <c r="I96" s="71">
        <v>6868</v>
      </c>
      <c r="J96" s="71">
        <v>2636.26</v>
      </c>
      <c r="K96" s="71"/>
      <c r="L96" s="71"/>
      <c r="M96" s="71"/>
      <c r="N96" s="71"/>
      <c r="O96" s="72">
        <v>23240.260000000002</v>
      </c>
      <c r="P96" s="73"/>
    </row>
    <row r="97" spans="1:16" s="63" customFormat="1" ht="41.4">
      <c r="A97" s="68">
        <v>88</v>
      </c>
      <c r="B97" s="69" t="s">
        <v>375</v>
      </c>
      <c r="C97" s="69" t="s">
        <v>462</v>
      </c>
      <c r="D97" s="70">
        <v>113207</v>
      </c>
      <c r="E97" s="70">
        <f t="shared" si="1"/>
        <v>99346</v>
      </c>
      <c r="F97" s="70">
        <v>13861</v>
      </c>
      <c r="G97" s="71">
        <v>3457.23</v>
      </c>
      <c r="H97" s="71">
        <v>3468</v>
      </c>
      <c r="I97" s="71">
        <v>3468</v>
      </c>
      <c r="J97" s="71">
        <v>3468</v>
      </c>
      <c r="K97" s="71"/>
      <c r="L97" s="71"/>
      <c r="M97" s="71"/>
      <c r="N97" s="71"/>
      <c r="O97" s="72">
        <v>13861.23</v>
      </c>
      <c r="P97" s="73"/>
    </row>
    <row r="98" spans="1:16" s="63" customFormat="1" ht="55.2">
      <c r="A98" s="68">
        <v>89</v>
      </c>
      <c r="B98" s="69" t="s">
        <v>375</v>
      </c>
      <c r="C98" s="69" t="s">
        <v>463</v>
      </c>
      <c r="D98" s="70">
        <v>54012</v>
      </c>
      <c r="E98" s="70">
        <f t="shared" si="1"/>
        <v>12569</v>
      </c>
      <c r="F98" s="70">
        <v>41443</v>
      </c>
      <c r="G98" s="71">
        <v>5404</v>
      </c>
      <c r="H98" s="71">
        <v>5404</v>
      </c>
      <c r="I98" s="71">
        <v>5404</v>
      </c>
      <c r="J98" s="71">
        <v>5404</v>
      </c>
      <c r="K98" s="71">
        <v>5404</v>
      </c>
      <c r="L98" s="71">
        <v>5404</v>
      </c>
      <c r="M98" s="71">
        <v>5404</v>
      </c>
      <c r="N98" s="71">
        <v>3615.18</v>
      </c>
      <c r="O98" s="72">
        <v>41443.18</v>
      </c>
      <c r="P98" s="73"/>
    </row>
    <row r="99" spans="1:16" s="63" customFormat="1" ht="69">
      <c r="A99" s="68">
        <v>90</v>
      </c>
      <c r="B99" s="69" t="s">
        <v>375</v>
      </c>
      <c r="C99" s="69" t="s">
        <v>464</v>
      </c>
      <c r="D99" s="70">
        <v>149969</v>
      </c>
      <c r="E99" s="70"/>
      <c r="F99" s="70">
        <v>149969</v>
      </c>
      <c r="G99" s="71">
        <v>10661</v>
      </c>
      <c r="H99" s="71">
        <v>10716</v>
      </c>
      <c r="I99" s="71">
        <v>10716</v>
      </c>
      <c r="J99" s="71">
        <v>10716</v>
      </c>
      <c r="K99" s="71">
        <v>10716</v>
      </c>
      <c r="L99" s="71">
        <v>10716</v>
      </c>
      <c r="M99" s="71">
        <v>10716</v>
      </c>
      <c r="N99" s="71">
        <v>75012</v>
      </c>
      <c r="O99" s="72">
        <v>149969</v>
      </c>
      <c r="P99" s="73"/>
    </row>
    <row r="100" spans="1:16" s="63" customFormat="1" ht="55.2">
      <c r="A100" s="68">
        <v>91</v>
      </c>
      <c r="B100" s="69" t="s">
        <v>375</v>
      </c>
      <c r="C100" s="69" t="s">
        <v>465</v>
      </c>
      <c r="D100" s="70">
        <v>130398</v>
      </c>
      <c r="E100" s="70"/>
      <c r="F100" s="70">
        <v>130398</v>
      </c>
      <c r="G100" s="71">
        <v>9322</v>
      </c>
      <c r="H100" s="71">
        <v>9324</v>
      </c>
      <c r="I100" s="71">
        <v>9324</v>
      </c>
      <c r="J100" s="71">
        <v>9324</v>
      </c>
      <c r="K100" s="71">
        <v>9324</v>
      </c>
      <c r="L100" s="71">
        <v>9324</v>
      </c>
      <c r="M100" s="71">
        <v>9324</v>
      </c>
      <c r="N100" s="71">
        <v>65132.28</v>
      </c>
      <c r="O100" s="72">
        <v>130398.28</v>
      </c>
      <c r="P100" s="73"/>
    </row>
    <row r="101" spans="1:16" s="63" customFormat="1" ht="55.2">
      <c r="A101" s="68">
        <v>92</v>
      </c>
      <c r="B101" s="69" t="s">
        <v>375</v>
      </c>
      <c r="C101" s="69" t="s">
        <v>466</v>
      </c>
      <c r="D101" s="70">
        <v>187878</v>
      </c>
      <c r="E101" s="70"/>
      <c r="F101" s="70">
        <f>187878</f>
        <v>187878</v>
      </c>
      <c r="G101" s="71">
        <v>44202</v>
      </c>
      <c r="H101" s="71">
        <v>44208</v>
      </c>
      <c r="I101" s="71">
        <v>44208</v>
      </c>
      <c r="J101" s="71">
        <v>44208</v>
      </c>
      <c r="K101" s="71">
        <v>11052</v>
      </c>
      <c r="L101" s="71"/>
      <c r="M101" s="71"/>
      <c r="N101" s="71"/>
      <c r="O101" s="72">
        <v>187878</v>
      </c>
      <c r="P101" s="74"/>
    </row>
    <row r="102" spans="1:16" s="63" customFormat="1" ht="41.4">
      <c r="A102" s="68">
        <v>93</v>
      </c>
      <c r="B102" s="69" t="s">
        <v>375</v>
      </c>
      <c r="C102" s="69" t="s">
        <v>467</v>
      </c>
      <c r="D102" s="70">
        <v>371459</v>
      </c>
      <c r="E102" s="70"/>
      <c r="F102" s="70">
        <v>371459</v>
      </c>
      <c r="G102" s="71">
        <v>25589</v>
      </c>
      <c r="H102" s="71">
        <v>25620</v>
      </c>
      <c r="I102" s="71">
        <v>25620</v>
      </c>
      <c r="J102" s="71">
        <v>25620</v>
      </c>
      <c r="K102" s="71">
        <v>25620</v>
      </c>
      <c r="L102" s="71">
        <v>25620</v>
      </c>
      <c r="M102" s="71">
        <v>25620</v>
      </c>
      <c r="N102" s="71">
        <v>192150</v>
      </c>
      <c r="O102" s="72">
        <v>371459</v>
      </c>
      <c r="P102" s="73"/>
    </row>
    <row r="103" spans="1:16" s="63" customFormat="1" ht="41.4">
      <c r="A103" s="68">
        <v>94</v>
      </c>
      <c r="B103" s="69" t="s">
        <v>375</v>
      </c>
      <c r="C103" s="69" t="s">
        <v>468</v>
      </c>
      <c r="D103" s="70">
        <v>181838</v>
      </c>
      <c r="E103" s="70"/>
      <c r="F103" s="70">
        <v>181838</v>
      </c>
      <c r="G103" s="71">
        <v>18633</v>
      </c>
      <c r="H103" s="71">
        <v>18652</v>
      </c>
      <c r="I103" s="71">
        <v>18652</v>
      </c>
      <c r="J103" s="71">
        <v>18652</v>
      </c>
      <c r="K103" s="71">
        <v>18652</v>
      </c>
      <c r="L103" s="71">
        <v>18652</v>
      </c>
      <c r="M103" s="71">
        <v>18652</v>
      </c>
      <c r="N103" s="71">
        <v>51293</v>
      </c>
      <c r="O103" s="72">
        <v>181838</v>
      </c>
      <c r="P103" s="73"/>
    </row>
    <row r="104" spans="1:16" s="63" customFormat="1" ht="41.4">
      <c r="A104" s="68">
        <v>95</v>
      </c>
      <c r="B104" s="69" t="s">
        <v>375</v>
      </c>
      <c r="C104" s="69" t="s">
        <v>469</v>
      </c>
      <c r="D104" s="70">
        <v>445000</v>
      </c>
      <c r="E104" s="70"/>
      <c r="F104" s="70">
        <v>445000</v>
      </c>
      <c r="G104" s="71">
        <v>22525</v>
      </c>
      <c r="H104" s="71">
        <v>22532</v>
      </c>
      <c r="I104" s="71">
        <v>22532</v>
      </c>
      <c r="J104" s="71">
        <v>22532</v>
      </c>
      <c r="K104" s="71">
        <v>22532</v>
      </c>
      <c r="L104" s="71">
        <v>22532</v>
      </c>
      <c r="M104" s="71">
        <v>22532</v>
      </c>
      <c r="N104" s="71">
        <v>287283</v>
      </c>
      <c r="O104" s="72">
        <v>445000</v>
      </c>
      <c r="P104" s="73"/>
    </row>
    <row r="105" spans="1:16" s="63" customFormat="1" ht="41.4">
      <c r="A105" s="68">
        <v>96</v>
      </c>
      <c r="B105" s="69" t="s">
        <v>375</v>
      </c>
      <c r="C105" s="69" t="s">
        <v>470</v>
      </c>
      <c r="D105" s="70">
        <v>49531</v>
      </c>
      <c r="E105" s="70"/>
      <c r="F105" s="70">
        <v>49531</v>
      </c>
      <c r="G105" s="71">
        <v>10426</v>
      </c>
      <c r="H105" s="71">
        <v>10428</v>
      </c>
      <c r="I105" s="71">
        <v>10428</v>
      </c>
      <c r="J105" s="71">
        <v>10428</v>
      </c>
      <c r="K105" s="71">
        <v>7821</v>
      </c>
      <c r="L105" s="71"/>
      <c r="M105" s="71"/>
      <c r="N105" s="71"/>
      <c r="O105" s="72">
        <v>49531</v>
      </c>
      <c r="P105" s="73"/>
    </row>
    <row r="106" spans="1:16" s="63" customFormat="1" ht="41.4">
      <c r="A106" s="68">
        <v>97</v>
      </c>
      <c r="B106" s="69" t="s">
        <v>375</v>
      </c>
      <c r="C106" s="69" t="s">
        <v>471</v>
      </c>
      <c r="D106" s="70">
        <v>50000</v>
      </c>
      <c r="E106" s="70"/>
      <c r="F106" s="70">
        <v>50000</v>
      </c>
      <c r="G106" s="71">
        <v>10520</v>
      </c>
      <c r="H106" s="71">
        <v>10528</v>
      </c>
      <c r="I106" s="71">
        <v>10528</v>
      </c>
      <c r="J106" s="71">
        <v>10528</v>
      </c>
      <c r="K106" s="71">
        <v>7896</v>
      </c>
      <c r="L106" s="71"/>
      <c r="M106" s="71"/>
      <c r="N106" s="71"/>
      <c r="O106" s="72">
        <v>50000</v>
      </c>
      <c r="P106" s="73"/>
    </row>
    <row r="107" spans="1:16" s="63" customFormat="1" ht="41.4">
      <c r="A107" s="68">
        <v>98</v>
      </c>
      <c r="B107" s="69" t="s">
        <v>375</v>
      </c>
      <c r="C107" s="69" t="s">
        <v>472</v>
      </c>
      <c r="D107" s="70">
        <v>397249</v>
      </c>
      <c r="E107" s="70"/>
      <c r="F107" s="70">
        <v>397249</v>
      </c>
      <c r="G107" s="71"/>
      <c r="H107" s="71">
        <v>21162</v>
      </c>
      <c r="I107" s="71">
        <v>21188</v>
      </c>
      <c r="J107" s="71">
        <v>21188</v>
      </c>
      <c r="K107" s="71">
        <v>21188</v>
      </c>
      <c r="L107" s="71">
        <v>21188</v>
      </c>
      <c r="M107" s="71">
        <v>21188</v>
      </c>
      <c r="N107" s="71">
        <v>270147</v>
      </c>
      <c r="O107" s="72">
        <v>397249</v>
      </c>
      <c r="P107" s="73"/>
    </row>
    <row r="108" spans="1:16" s="63" customFormat="1" ht="41.4">
      <c r="A108" s="68">
        <v>99</v>
      </c>
      <c r="B108" s="69" t="s">
        <v>375</v>
      </c>
      <c r="C108" s="69" t="s">
        <v>473</v>
      </c>
      <c r="D108" s="70">
        <v>50000</v>
      </c>
      <c r="E108" s="70"/>
      <c r="F108" s="70">
        <v>50000</v>
      </c>
      <c r="G108" s="71">
        <v>10520</v>
      </c>
      <c r="H108" s="71">
        <v>10528</v>
      </c>
      <c r="I108" s="71">
        <v>10528</v>
      </c>
      <c r="J108" s="71">
        <v>10528</v>
      </c>
      <c r="K108" s="71">
        <v>7896</v>
      </c>
      <c r="L108" s="71"/>
      <c r="M108" s="71"/>
      <c r="N108" s="71"/>
      <c r="O108" s="72">
        <v>50000</v>
      </c>
      <c r="P108" s="73"/>
    </row>
    <row r="109" spans="1:16" s="63" customFormat="1" ht="41.4">
      <c r="A109" s="68"/>
      <c r="B109" s="75" t="s">
        <v>375</v>
      </c>
      <c r="C109" s="76" t="s">
        <v>474</v>
      </c>
      <c r="D109" s="77" t="s">
        <v>475</v>
      </c>
      <c r="E109" s="77"/>
      <c r="F109" s="77">
        <v>106200</v>
      </c>
      <c r="G109" s="78"/>
      <c r="H109" s="78">
        <v>10620</v>
      </c>
      <c r="I109" s="78">
        <v>10620</v>
      </c>
      <c r="J109" s="78">
        <v>10620</v>
      </c>
      <c r="K109" s="78">
        <v>10620</v>
      </c>
      <c r="L109" s="78">
        <v>10620</v>
      </c>
      <c r="M109" s="78">
        <v>10620</v>
      </c>
      <c r="N109" s="78">
        <f>106200-63720</f>
        <v>42480</v>
      </c>
      <c r="O109" s="79">
        <v>106200</v>
      </c>
      <c r="P109" s="73"/>
    </row>
    <row r="110" spans="1:16" s="63" customFormat="1" ht="69">
      <c r="A110" s="68"/>
      <c r="B110" s="75" t="s">
        <v>375</v>
      </c>
      <c r="C110" s="80" t="s">
        <v>476</v>
      </c>
      <c r="D110" s="77" t="s">
        <v>475</v>
      </c>
      <c r="E110" s="77"/>
      <c r="F110" s="77">
        <v>168300</v>
      </c>
      <c r="G110" s="78"/>
      <c r="H110" s="78">
        <v>2805</v>
      </c>
      <c r="I110" s="78">
        <v>2805</v>
      </c>
      <c r="J110" s="78">
        <v>2805</v>
      </c>
      <c r="K110" s="78">
        <v>2805</v>
      </c>
      <c r="L110" s="78">
        <v>2805</v>
      </c>
      <c r="M110" s="78">
        <v>2805</v>
      </c>
      <c r="N110" s="78">
        <f>O110-16830</f>
        <v>151470</v>
      </c>
      <c r="O110" s="79">
        <v>168300</v>
      </c>
      <c r="P110" s="73"/>
    </row>
    <row r="111" spans="1:16" s="63" customFormat="1" ht="27.6">
      <c r="A111" s="68"/>
      <c r="B111" s="75" t="s">
        <v>375</v>
      </c>
      <c r="C111" s="81" t="s">
        <v>477</v>
      </c>
      <c r="D111" s="77" t="s">
        <v>475</v>
      </c>
      <c r="E111" s="77"/>
      <c r="F111" s="95">
        <v>356843</v>
      </c>
      <c r="G111" s="78"/>
      <c r="H111" s="78">
        <v>4461</v>
      </c>
      <c r="I111" s="78">
        <v>4461</v>
      </c>
      <c r="J111" s="78">
        <v>4461</v>
      </c>
      <c r="K111" s="78">
        <v>4461</v>
      </c>
      <c r="L111" s="78">
        <v>4461</v>
      </c>
      <c r="M111" s="78">
        <v>4461</v>
      </c>
      <c r="N111" s="78">
        <f>O111-26766</f>
        <v>330077</v>
      </c>
      <c r="O111" s="79">
        <v>356843</v>
      </c>
      <c r="P111" s="73"/>
    </row>
    <row r="112" spans="1:16" s="63" customFormat="1" ht="27.6">
      <c r="A112" s="68"/>
      <c r="B112" s="75" t="s">
        <v>375</v>
      </c>
      <c r="C112" s="82" t="s">
        <v>478</v>
      </c>
      <c r="D112" s="77" t="s">
        <v>475</v>
      </c>
      <c r="E112" s="77"/>
      <c r="F112" s="95">
        <v>170000</v>
      </c>
      <c r="G112" s="78"/>
      <c r="H112" s="78">
        <v>2833</v>
      </c>
      <c r="I112" s="78">
        <v>2833</v>
      </c>
      <c r="J112" s="78">
        <v>2833</v>
      </c>
      <c r="K112" s="78">
        <v>2833</v>
      </c>
      <c r="L112" s="78">
        <v>2833</v>
      </c>
      <c r="M112" s="78">
        <v>2833</v>
      </c>
      <c r="N112" s="78">
        <f>O112-16998</f>
        <v>153002</v>
      </c>
      <c r="O112" s="79">
        <v>170000</v>
      </c>
      <c r="P112" s="73"/>
    </row>
    <row r="113" spans="1:16" s="63" customFormat="1" ht="69">
      <c r="A113" s="68"/>
      <c r="B113" s="75" t="s">
        <v>375</v>
      </c>
      <c r="C113" s="80" t="s">
        <v>479</v>
      </c>
      <c r="D113" s="77" t="s">
        <v>475</v>
      </c>
      <c r="E113" s="77"/>
      <c r="F113" s="95">
        <v>154509.6</v>
      </c>
      <c r="G113" s="78"/>
      <c r="H113" s="78">
        <v>2575</v>
      </c>
      <c r="I113" s="78">
        <v>2575</v>
      </c>
      <c r="J113" s="78">
        <v>2575</v>
      </c>
      <c r="K113" s="78">
        <v>2575</v>
      </c>
      <c r="L113" s="78">
        <v>2575</v>
      </c>
      <c r="M113" s="78">
        <v>2575</v>
      </c>
      <c r="N113" s="78">
        <f>O113-15450</f>
        <v>139060</v>
      </c>
      <c r="O113" s="79">
        <v>154510</v>
      </c>
      <c r="P113" s="73"/>
    </row>
    <row r="114" spans="1:16" s="63" customFormat="1" ht="41.4">
      <c r="A114" s="68"/>
      <c r="B114" s="75" t="s">
        <v>375</v>
      </c>
      <c r="C114" s="76" t="s">
        <v>480</v>
      </c>
      <c r="D114" s="77" t="s">
        <v>475</v>
      </c>
      <c r="E114" s="77"/>
      <c r="F114" s="95">
        <v>116705</v>
      </c>
      <c r="G114" s="78"/>
      <c r="H114" s="78">
        <v>1945</v>
      </c>
      <c r="I114" s="78">
        <v>1945</v>
      </c>
      <c r="J114" s="78">
        <v>1945</v>
      </c>
      <c r="K114" s="78">
        <v>1945</v>
      </c>
      <c r="L114" s="78">
        <v>1945</v>
      </c>
      <c r="M114" s="78">
        <v>1945</v>
      </c>
      <c r="N114" s="78">
        <f>O114-11670</f>
        <v>105035</v>
      </c>
      <c r="O114" s="79">
        <v>116705</v>
      </c>
      <c r="P114" s="73"/>
    </row>
    <row r="115" spans="1:16" s="63" customFormat="1" ht="41.4">
      <c r="A115" s="68"/>
      <c r="B115" s="75" t="s">
        <v>375</v>
      </c>
      <c r="C115" s="80" t="s">
        <v>481</v>
      </c>
      <c r="D115" s="77" t="s">
        <v>475</v>
      </c>
      <c r="E115" s="77"/>
      <c r="F115" s="95">
        <v>133705</v>
      </c>
      <c r="G115" s="78"/>
      <c r="H115" s="78">
        <v>2228</v>
      </c>
      <c r="I115" s="78">
        <v>2228</v>
      </c>
      <c r="J115" s="78">
        <v>2228</v>
      </c>
      <c r="K115" s="78">
        <v>2228</v>
      </c>
      <c r="L115" s="78">
        <v>2228</v>
      </c>
      <c r="M115" s="78">
        <v>2228</v>
      </c>
      <c r="N115" s="78">
        <f>O115-13368</f>
        <v>120337</v>
      </c>
      <c r="O115" s="79">
        <v>133705</v>
      </c>
      <c r="P115" s="73"/>
    </row>
    <row r="116" spans="1:16" s="85" customFormat="1" ht="27.6">
      <c r="A116" s="83"/>
      <c r="B116" s="75" t="s">
        <v>375</v>
      </c>
      <c r="C116" s="82" t="s">
        <v>482</v>
      </c>
      <c r="D116" s="77" t="s">
        <v>475</v>
      </c>
      <c r="E116" s="77"/>
      <c r="F116" s="77">
        <v>50000</v>
      </c>
      <c r="G116" s="78"/>
      <c r="H116" s="78">
        <v>1250</v>
      </c>
      <c r="I116" s="78">
        <v>1250</v>
      </c>
      <c r="J116" s="78">
        <v>1250</v>
      </c>
      <c r="K116" s="78">
        <v>1250</v>
      </c>
      <c r="L116" s="78">
        <v>1250</v>
      </c>
      <c r="M116" s="78">
        <v>1250</v>
      </c>
      <c r="N116" s="78">
        <f>O116-7500</f>
        <v>42500</v>
      </c>
      <c r="O116" s="79">
        <v>50000</v>
      </c>
      <c r="P116" s="84"/>
    </row>
    <row r="117" spans="1:16" s="63" customFormat="1">
      <c r="A117" s="86"/>
      <c r="B117" s="87"/>
      <c r="C117" s="87" t="s">
        <v>367</v>
      </c>
      <c r="D117" s="72">
        <f t="shared" ref="D117:E117" si="2">SUM(D10:D108)</f>
        <v>26132197</v>
      </c>
      <c r="E117" s="72">
        <f t="shared" si="2"/>
        <v>9686647</v>
      </c>
      <c r="F117" s="72">
        <f>SUM(F10:F116)</f>
        <v>17701812.600000001</v>
      </c>
      <c r="G117" s="72">
        <f t="shared" ref="G117:O117" si="3">SUM(G10:G116)</f>
        <v>1395937.91</v>
      </c>
      <c r="H117" s="72">
        <f t="shared" si="3"/>
        <v>1358876.5599999998</v>
      </c>
      <c r="I117" s="72">
        <f t="shared" si="3"/>
        <v>1308274.68</v>
      </c>
      <c r="J117" s="72">
        <f t="shared" si="3"/>
        <v>1265292.94</v>
      </c>
      <c r="K117" s="72">
        <f t="shared" si="3"/>
        <v>1194573.68</v>
      </c>
      <c r="L117" s="72">
        <f t="shared" si="3"/>
        <v>1114957.68</v>
      </c>
      <c r="M117" s="72">
        <f t="shared" si="3"/>
        <v>1085279.68</v>
      </c>
      <c r="N117" s="72">
        <f t="shared" si="3"/>
        <v>8978621.6900000013</v>
      </c>
      <c r="O117" s="72">
        <f t="shared" si="3"/>
        <v>17701814.82</v>
      </c>
    </row>
    <row r="118" spans="1:16" s="63" customFormat="1">
      <c r="C118" s="88"/>
    </row>
    <row r="119" spans="1:16" s="63" customFormat="1">
      <c r="C119" s="88"/>
      <c r="F119" s="89"/>
      <c r="G119" s="90"/>
    </row>
    <row r="120" spans="1:16">
      <c r="F120" s="93"/>
      <c r="G120" s="94"/>
    </row>
  </sheetData>
  <mergeCells count="12">
    <mergeCell ref="F7:F8"/>
    <mergeCell ref="G7:O7"/>
    <mergeCell ref="K1:O1"/>
    <mergeCell ref="K2:O2"/>
    <mergeCell ref="K3:O3"/>
    <mergeCell ref="A4:O4"/>
    <mergeCell ref="A5:O5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L34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K3" sqref="K3:P3"/>
    </sheetView>
  </sheetViews>
  <sheetFormatPr defaultColWidth="8.88671875" defaultRowHeight="13.2"/>
  <cols>
    <col min="1" max="1" width="6.88671875" style="40" customWidth="1"/>
    <col min="2" max="2" width="11.33203125" style="41" customWidth="1"/>
    <col min="3" max="3" width="24.109375" style="42" customWidth="1"/>
    <col min="4" max="4" width="16.5546875" style="40" customWidth="1"/>
    <col min="5" max="16" width="10.33203125" style="40" customWidth="1"/>
    <col min="17" max="16384" width="8.88671875" style="33"/>
  </cols>
  <sheetData>
    <row r="1" spans="1:246" s="39" customFormat="1">
      <c r="A1" s="35"/>
      <c r="B1" s="36"/>
      <c r="C1" s="36"/>
      <c r="D1" s="36"/>
      <c r="E1" s="36"/>
      <c r="F1" s="35"/>
      <c r="G1" s="35"/>
      <c r="H1" s="35"/>
      <c r="I1" s="35"/>
      <c r="J1" s="35"/>
      <c r="K1" s="97" t="s">
        <v>330</v>
      </c>
      <c r="L1" s="97"/>
      <c r="M1" s="97"/>
      <c r="N1" s="97"/>
      <c r="O1" s="97"/>
      <c r="P1" s="97"/>
      <c r="Q1" s="37"/>
      <c r="R1" s="37"/>
      <c r="S1" s="38"/>
      <c r="T1" s="37"/>
      <c r="U1" s="37"/>
      <c r="V1" s="38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</row>
    <row r="2" spans="1:246" s="39" customFormat="1" ht="13.2" customHeight="1">
      <c r="A2" s="35"/>
      <c r="B2" s="36"/>
      <c r="C2" s="36"/>
      <c r="D2" s="36"/>
      <c r="E2" s="36"/>
      <c r="F2" s="35"/>
      <c r="G2" s="35"/>
      <c r="H2" s="35"/>
      <c r="I2" s="35"/>
      <c r="J2" s="35"/>
      <c r="K2" s="97" t="s">
        <v>1</v>
      </c>
      <c r="L2" s="97"/>
      <c r="M2" s="97"/>
      <c r="N2" s="97"/>
      <c r="O2" s="97"/>
      <c r="P2" s="97"/>
      <c r="Q2" s="37"/>
      <c r="R2" s="37"/>
      <c r="S2" s="38"/>
      <c r="T2" s="37"/>
      <c r="U2" s="37"/>
      <c r="V2" s="38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</row>
    <row r="3" spans="1:246" s="39" customFormat="1" ht="13.2" customHeight="1">
      <c r="A3" s="35"/>
      <c r="B3" s="36"/>
      <c r="C3" s="36"/>
      <c r="D3" s="36"/>
      <c r="E3" s="36"/>
      <c r="F3" s="35"/>
      <c r="G3" s="35"/>
      <c r="H3" s="35"/>
      <c r="I3" s="35"/>
      <c r="J3" s="35"/>
      <c r="K3" s="97" t="s">
        <v>492</v>
      </c>
      <c r="L3" s="97"/>
      <c r="M3" s="97"/>
      <c r="N3" s="97"/>
      <c r="O3" s="97"/>
      <c r="P3" s="97"/>
      <c r="Q3" s="37"/>
      <c r="R3" s="37"/>
      <c r="S3" s="38"/>
      <c r="T3" s="37"/>
      <c r="U3" s="37"/>
      <c r="V3" s="38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</row>
    <row r="4" spans="1:246" s="39" customFormat="1" ht="16.5" customHeight="1">
      <c r="A4" s="121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37"/>
      <c r="R4" s="37"/>
      <c r="S4" s="38"/>
      <c r="T4" s="37"/>
      <c r="U4" s="37"/>
      <c r="V4" s="38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</row>
    <row r="5" spans="1:246" s="39" customFormat="1" ht="18.75" customHeight="1">
      <c r="A5" s="125" t="s">
        <v>331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37"/>
      <c r="R5" s="37"/>
      <c r="S5" s="38"/>
      <c r="T5" s="37"/>
      <c r="U5" s="37"/>
      <c r="V5" s="38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</row>
    <row r="6" spans="1:246" ht="12.75" customHeight="1"/>
    <row r="7" spans="1:246">
      <c r="A7" s="130" t="s">
        <v>332</v>
      </c>
      <c r="B7" s="126" t="s">
        <v>333</v>
      </c>
      <c r="C7" s="126" t="s">
        <v>334</v>
      </c>
      <c r="D7" s="131" t="s">
        <v>335</v>
      </c>
      <c r="E7" s="126" t="s">
        <v>336</v>
      </c>
      <c r="F7" s="126" t="s">
        <v>337</v>
      </c>
      <c r="G7" s="126" t="s">
        <v>338</v>
      </c>
      <c r="H7" s="127" t="s">
        <v>339</v>
      </c>
      <c r="I7" s="127"/>
      <c r="J7" s="127"/>
      <c r="K7" s="127"/>
      <c r="L7" s="127"/>
      <c r="M7" s="127"/>
      <c r="N7" s="127"/>
      <c r="O7" s="127"/>
      <c r="P7" s="127"/>
    </row>
    <row r="8" spans="1:246" s="45" customFormat="1" ht="27.6">
      <c r="A8" s="130"/>
      <c r="B8" s="126"/>
      <c r="C8" s="126"/>
      <c r="D8" s="131"/>
      <c r="E8" s="126"/>
      <c r="F8" s="126"/>
      <c r="G8" s="126"/>
      <c r="H8" s="43" t="s">
        <v>340</v>
      </c>
      <c r="I8" s="43" t="s">
        <v>341</v>
      </c>
      <c r="J8" s="43" t="s">
        <v>342</v>
      </c>
      <c r="K8" s="43" t="s">
        <v>343</v>
      </c>
      <c r="L8" s="43" t="s">
        <v>344</v>
      </c>
      <c r="M8" s="43" t="s">
        <v>345</v>
      </c>
      <c r="N8" s="43" t="s">
        <v>346</v>
      </c>
      <c r="O8" s="44" t="s">
        <v>347</v>
      </c>
      <c r="P8" s="44" t="s">
        <v>51</v>
      </c>
    </row>
    <row r="9" spans="1:246" s="48" customFormat="1" ht="10.199999999999999">
      <c r="A9" s="46">
        <v>1</v>
      </c>
      <c r="B9" s="47">
        <v>2</v>
      </c>
      <c r="C9" s="47">
        <v>3</v>
      </c>
      <c r="D9" s="46">
        <v>4</v>
      </c>
      <c r="E9" s="47">
        <v>5</v>
      </c>
      <c r="F9" s="47">
        <v>6</v>
      </c>
      <c r="G9" s="46">
        <v>7</v>
      </c>
      <c r="H9" s="47">
        <v>8</v>
      </c>
      <c r="I9" s="47">
        <v>9</v>
      </c>
      <c r="J9" s="46">
        <v>10</v>
      </c>
      <c r="K9" s="47">
        <v>11</v>
      </c>
      <c r="L9" s="47">
        <v>12</v>
      </c>
      <c r="M9" s="46">
        <v>13</v>
      </c>
      <c r="N9" s="47">
        <v>14</v>
      </c>
      <c r="O9" s="47">
        <v>15</v>
      </c>
      <c r="P9" s="46" t="s">
        <v>348</v>
      </c>
    </row>
    <row r="10" spans="1:246" ht="27.6" customHeight="1">
      <c r="A10" s="128">
        <v>1</v>
      </c>
      <c r="B10" s="129" t="s">
        <v>349</v>
      </c>
      <c r="C10" s="129" t="s">
        <v>350</v>
      </c>
      <c r="D10" s="49" t="s">
        <v>351</v>
      </c>
      <c r="E10" s="50">
        <v>394950</v>
      </c>
      <c r="F10" s="50">
        <v>220000</v>
      </c>
      <c r="G10" s="51">
        <v>174950</v>
      </c>
      <c r="H10" s="52">
        <v>19999.88</v>
      </c>
      <c r="I10" s="52">
        <v>19999.88</v>
      </c>
      <c r="J10" s="52">
        <v>19999.88</v>
      </c>
      <c r="K10" s="52">
        <v>19999.88</v>
      </c>
      <c r="L10" s="52">
        <v>19999.88</v>
      </c>
      <c r="M10" s="52">
        <v>19999.88</v>
      </c>
      <c r="N10" s="52">
        <v>19999.88</v>
      </c>
      <c r="O10" s="52">
        <v>34950.840000000004</v>
      </c>
      <c r="P10" s="53">
        <v>174950.00000000003</v>
      </c>
    </row>
    <row r="11" spans="1:246" ht="13.8">
      <c r="A11" s="128"/>
      <c r="B11" s="129"/>
      <c r="C11" s="129"/>
      <c r="D11" s="49" t="s">
        <v>352</v>
      </c>
      <c r="E11" s="54"/>
      <c r="F11" s="50"/>
      <c r="G11" s="54"/>
      <c r="H11" s="52">
        <v>2839.2</v>
      </c>
      <c r="I11" s="52">
        <v>5116.7699999999995</v>
      </c>
      <c r="J11" s="52">
        <v>4431.22</v>
      </c>
      <c r="K11" s="52">
        <v>3760.4</v>
      </c>
      <c r="L11" s="52">
        <v>3087.74</v>
      </c>
      <c r="M11" s="52">
        <v>2420.5899999999997</v>
      </c>
      <c r="N11" s="52">
        <v>1741.49</v>
      </c>
      <c r="O11" s="52">
        <v>1452.27</v>
      </c>
      <c r="P11" s="53">
        <v>24849.68</v>
      </c>
    </row>
    <row r="12" spans="1:246" ht="27.6" customHeight="1">
      <c r="A12" s="128">
        <v>2</v>
      </c>
      <c r="B12" s="129" t="s">
        <v>349</v>
      </c>
      <c r="C12" s="129" t="s">
        <v>353</v>
      </c>
      <c r="D12" s="49" t="s">
        <v>351</v>
      </c>
      <c r="E12" s="50">
        <v>1263363</v>
      </c>
      <c r="F12" s="50">
        <v>450733</v>
      </c>
      <c r="G12" s="51">
        <v>812630</v>
      </c>
      <c r="H12" s="52">
        <v>35720</v>
      </c>
      <c r="I12" s="52">
        <v>35720</v>
      </c>
      <c r="J12" s="52">
        <v>35720</v>
      </c>
      <c r="K12" s="52">
        <v>35720</v>
      </c>
      <c r="L12" s="52">
        <v>35720</v>
      </c>
      <c r="M12" s="52">
        <v>35720</v>
      </c>
      <c r="N12" s="52">
        <v>35720</v>
      </c>
      <c r="O12" s="52">
        <v>562590</v>
      </c>
      <c r="P12" s="53">
        <v>812630</v>
      </c>
    </row>
    <row r="13" spans="1:246" ht="21.75" customHeight="1">
      <c r="A13" s="128"/>
      <c r="B13" s="129"/>
      <c r="C13" s="129"/>
      <c r="D13" s="49" t="s">
        <v>352</v>
      </c>
      <c r="E13" s="54"/>
      <c r="F13" s="50"/>
      <c r="G13" s="54"/>
      <c r="H13" s="52">
        <v>16221.810000000001</v>
      </c>
      <c r="I13" s="52">
        <v>25995.5</v>
      </c>
      <c r="J13" s="52">
        <v>24725.039999999997</v>
      </c>
      <c r="K13" s="52">
        <v>23526.959999999999</v>
      </c>
      <c r="L13" s="52">
        <v>22325.550000000003</v>
      </c>
      <c r="M13" s="52">
        <v>21180.079999999998</v>
      </c>
      <c r="N13" s="52">
        <v>19921.129999999997</v>
      </c>
      <c r="O13" s="52">
        <v>155587.39000000001</v>
      </c>
      <c r="P13" s="53">
        <v>309483.46000000002</v>
      </c>
    </row>
    <row r="14" spans="1:246" ht="27.6" customHeight="1">
      <c r="A14" s="128">
        <v>3</v>
      </c>
      <c r="B14" s="129" t="s">
        <v>349</v>
      </c>
      <c r="C14" s="129" t="s">
        <v>354</v>
      </c>
      <c r="D14" s="49" t="s">
        <v>351</v>
      </c>
      <c r="E14" s="50">
        <v>240909</v>
      </c>
      <c r="F14" s="50">
        <v>140184</v>
      </c>
      <c r="G14" s="51">
        <v>100725</v>
      </c>
      <c r="H14" s="52">
        <v>7900</v>
      </c>
      <c r="I14" s="52">
        <v>7900</v>
      </c>
      <c r="J14" s="52">
        <v>7900</v>
      </c>
      <c r="K14" s="52">
        <v>7900</v>
      </c>
      <c r="L14" s="52">
        <v>7900</v>
      </c>
      <c r="M14" s="52">
        <v>7900</v>
      </c>
      <c r="N14" s="52">
        <v>7900</v>
      </c>
      <c r="O14" s="52">
        <v>45425</v>
      </c>
      <c r="P14" s="53">
        <v>100725</v>
      </c>
    </row>
    <row r="15" spans="1:246" ht="21.75" customHeight="1">
      <c r="A15" s="128"/>
      <c r="B15" s="129"/>
      <c r="C15" s="129"/>
      <c r="D15" s="49" t="s">
        <v>352</v>
      </c>
      <c r="E15" s="54"/>
      <c r="F15" s="50"/>
      <c r="G15" s="54"/>
      <c r="H15" s="52">
        <v>1998.3600000000001</v>
      </c>
      <c r="I15" s="52">
        <v>3086.7799999999997</v>
      </c>
      <c r="J15" s="52">
        <v>2813.0800000000004</v>
      </c>
      <c r="K15" s="52">
        <v>2548.11</v>
      </c>
      <c r="L15" s="52">
        <v>2282.41</v>
      </c>
      <c r="M15" s="52">
        <v>2021.78</v>
      </c>
      <c r="N15" s="52">
        <v>1750.6299999999999</v>
      </c>
      <c r="O15" s="52">
        <v>4931.99</v>
      </c>
      <c r="P15" s="53">
        <v>21433.14</v>
      </c>
    </row>
    <row r="16" spans="1:246" ht="27.6" customHeight="1">
      <c r="A16" s="128">
        <v>4</v>
      </c>
      <c r="B16" s="129" t="s">
        <v>349</v>
      </c>
      <c r="C16" s="129" t="s">
        <v>355</v>
      </c>
      <c r="D16" s="49" t="s">
        <v>351</v>
      </c>
      <c r="E16" s="50">
        <v>183489</v>
      </c>
      <c r="F16" s="50">
        <v>51855</v>
      </c>
      <c r="G16" s="51">
        <v>131634</v>
      </c>
      <c r="H16" s="52">
        <v>7416</v>
      </c>
      <c r="I16" s="52">
        <v>7416</v>
      </c>
      <c r="J16" s="52">
        <v>7416</v>
      </c>
      <c r="K16" s="52">
        <v>7416</v>
      </c>
      <c r="L16" s="52">
        <v>7416</v>
      </c>
      <c r="M16" s="52">
        <v>7416</v>
      </c>
      <c r="N16" s="52">
        <v>7416</v>
      </c>
      <c r="O16" s="52">
        <v>79722</v>
      </c>
      <c r="P16" s="53">
        <v>131634</v>
      </c>
    </row>
    <row r="17" spans="1:16" ht="13.8">
      <c r="A17" s="128"/>
      <c r="B17" s="129"/>
      <c r="C17" s="129"/>
      <c r="D17" s="49" t="s">
        <v>352</v>
      </c>
      <c r="E17" s="54"/>
      <c r="F17" s="50"/>
      <c r="G17" s="54"/>
      <c r="H17" s="52">
        <v>2621.92</v>
      </c>
      <c r="I17" s="52">
        <v>4147.3500000000004</v>
      </c>
      <c r="J17" s="52">
        <v>3887.0099999999998</v>
      </c>
      <c r="K17" s="52">
        <v>3638.2599999999998</v>
      </c>
      <c r="L17" s="52">
        <v>3388.8399999999997</v>
      </c>
      <c r="M17" s="52">
        <v>3147.6099999999997</v>
      </c>
      <c r="N17" s="52">
        <v>2889.6499999999996</v>
      </c>
      <c r="O17" s="52">
        <v>15348.489999999998</v>
      </c>
      <c r="P17" s="53">
        <v>39069.129999999997</v>
      </c>
    </row>
    <row r="18" spans="1:16" ht="27.6" customHeight="1">
      <c r="A18" s="128">
        <v>5</v>
      </c>
      <c r="B18" s="129" t="s">
        <v>349</v>
      </c>
      <c r="C18" s="129" t="s">
        <v>356</v>
      </c>
      <c r="D18" s="49" t="s">
        <v>351</v>
      </c>
      <c r="E18" s="50">
        <v>467422</v>
      </c>
      <c r="F18" s="50">
        <v>94262</v>
      </c>
      <c r="G18" s="51">
        <v>373160</v>
      </c>
      <c r="H18" s="52">
        <v>15712</v>
      </c>
      <c r="I18" s="52">
        <v>15712</v>
      </c>
      <c r="J18" s="52">
        <v>15712</v>
      </c>
      <c r="K18" s="52">
        <v>15712</v>
      </c>
      <c r="L18" s="52">
        <v>15712</v>
      </c>
      <c r="M18" s="52">
        <v>15712</v>
      </c>
      <c r="N18" s="52">
        <v>15712</v>
      </c>
      <c r="O18" s="52">
        <v>263176</v>
      </c>
      <c r="P18" s="53">
        <v>373160</v>
      </c>
    </row>
    <row r="19" spans="1:16" ht="13.8">
      <c r="A19" s="128"/>
      <c r="B19" s="129"/>
      <c r="C19" s="129"/>
      <c r="D19" s="49" t="s">
        <v>352</v>
      </c>
      <c r="E19" s="54"/>
      <c r="F19" s="50"/>
      <c r="G19" s="54"/>
      <c r="H19" s="52">
        <v>5286.23</v>
      </c>
      <c r="I19" s="52">
        <v>11964.069999999998</v>
      </c>
      <c r="J19" s="52">
        <v>11403.79</v>
      </c>
      <c r="K19" s="52">
        <v>10876.77</v>
      </c>
      <c r="L19" s="52">
        <v>10348.33</v>
      </c>
      <c r="M19" s="52">
        <v>9845.92</v>
      </c>
      <c r="N19" s="52">
        <v>9290.7000000000007</v>
      </c>
      <c r="O19" s="52">
        <v>77194.709999999992</v>
      </c>
      <c r="P19" s="53">
        <v>146210.52000000002</v>
      </c>
    </row>
    <row r="20" spans="1:16" ht="27.6" customHeight="1">
      <c r="A20" s="128">
        <v>6</v>
      </c>
      <c r="B20" s="129" t="s">
        <v>349</v>
      </c>
      <c r="C20" s="129" t="s">
        <v>357</v>
      </c>
      <c r="D20" s="49" t="s">
        <v>351</v>
      </c>
      <c r="E20" s="50">
        <v>1243628</v>
      </c>
      <c r="F20" s="50">
        <v>172422</v>
      </c>
      <c r="G20" s="51">
        <v>1071206</v>
      </c>
      <c r="H20" s="52">
        <v>42424</v>
      </c>
      <c r="I20" s="52">
        <v>42424</v>
      </c>
      <c r="J20" s="52">
        <v>42424</v>
      </c>
      <c r="K20" s="52">
        <v>42424</v>
      </c>
      <c r="L20" s="52">
        <v>42424</v>
      </c>
      <c r="M20" s="52">
        <v>42424</v>
      </c>
      <c r="N20" s="52">
        <v>42424</v>
      </c>
      <c r="O20" s="52">
        <v>774238</v>
      </c>
      <c r="P20" s="53">
        <v>1071206</v>
      </c>
    </row>
    <row r="21" spans="1:16" ht="13.8">
      <c r="A21" s="128"/>
      <c r="B21" s="129"/>
      <c r="C21" s="129"/>
      <c r="D21" s="49" t="s">
        <v>352</v>
      </c>
      <c r="E21" s="54"/>
      <c r="F21" s="50"/>
      <c r="G21" s="54"/>
      <c r="H21" s="52">
        <v>12056.210000000001</v>
      </c>
      <c r="I21" s="52">
        <v>11607.66</v>
      </c>
      <c r="J21" s="52">
        <v>11095.94</v>
      </c>
      <c r="K21" s="52">
        <v>10616.47</v>
      </c>
      <c r="L21" s="52">
        <v>10135.689999999999</v>
      </c>
      <c r="M21" s="52">
        <v>22391.29</v>
      </c>
      <c r="N21" s="52">
        <v>31470.6</v>
      </c>
      <c r="O21" s="52">
        <v>285118.53999999998</v>
      </c>
      <c r="P21" s="53">
        <v>394492.39999999991</v>
      </c>
    </row>
    <row r="22" spans="1:16" ht="27.6" customHeight="1">
      <c r="A22" s="128">
        <v>7</v>
      </c>
      <c r="B22" s="129" t="s">
        <v>349</v>
      </c>
      <c r="C22" s="129" t="s">
        <v>358</v>
      </c>
      <c r="D22" s="49" t="s">
        <v>351</v>
      </c>
      <c r="E22" s="50">
        <v>608613</v>
      </c>
      <c r="F22" s="50">
        <v>63743</v>
      </c>
      <c r="G22" s="51">
        <v>544870</v>
      </c>
      <c r="H22" s="52">
        <v>21160</v>
      </c>
      <c r="I22" s="52">
        <v>21160</v>
      </c>
      <c r="J22" s="52">
        <v>21160</v>
      </c>
      <c r="K22" s="52">
        <v>21160</v>
      </c>
      <c r="L22" s="52">
        <v>21160</v>
      </c>
      <c r="M22" s="52">
        <v>21160</v>
      </c>
      <c r="N22" s="52">
        <v>21160</v>
      </c>
      <c r="O22" s="52">
        <v>396750</v>
      </c>
      <c r="P22" s="53">
        <v>544870</v>
      </c>
    </row>
    <row r="23" spans="1:16" ht="13.8">
      <c r="A23" s="128"/>
      <c r="B23" s="129"/>
      <c r="C23" s="129"/>
      <c r="D23" s="49" t="s">
        <v>352</v>
      </c>
      <c r="E23" s="54"/>
      <c r="F23" s="50"/>
      <c r="G23" s="54"/>
      <c r="H23" s="52">
        <v>8118.8799999999992</v>
      </c>
      <c r="I23" s="52">
        <v>17538.79</v>
      </c>
      <c r="J23" s="52">
        <v>16780.350000000002</v>
      </c>
      <c r="K23" s="52">
        <v>16070.6</v>
      </c>
      <c r="L23" s="52">
        <v>15358.91</v>
      </c>
      <c r="M23" s="52">
        <v>14686.2</v>
      </c>
      <c r="N23" s="52">
        <v>13934.57</v>
      </c>
      <c r="O23" s="52">
        <v>129699.86000000002</v>
      </c>
      <c r="P23" s="53">
        <v>232188.16000000006</v>
      </c>
    </row>
    <row r="24" spans="1:16" ht="27.6" customHeight="1">
      <c r="A24" s="128">
        <v>8</v>
      </c>
      <c r="B24" s="129" t="s">
        <v>359</v>
      </c>
      <c r="C24" s="129" t="s">
        <v>360</v>
      </c>
      <c r="D24" s="49" t="s">
        <v>351</v>
      </c>
      <c r="E24" s="50">
        <v>357129</v>
      </c>
      <c r="F24" s="50">
        <v>35915</v>
      </c>
      <c r="G24" s="51">
        <v>321214</v>
      </c>
      <c r="H24" s="52">
        <v>12008</v>
      </c>
      <c r="I24" s="52">
        <v>12008</v>
      </c>
      <c r="J24" s="52">
        <v>12008</v>
      </c>
      <c r="K24" s="52">
        <v>12008</v>
      </c>
      <c r="L24" s="52">
        <v>12008</v>
      </c>
      <c r="M24" s="52">
        <v>12008</v>
      </c>
      <c r="N24" s="52">
        <v>12008</v>
      </c>
      <c r="O24" s="52">
        <v>237158</v>
      </c>
      <c r="P24" s="53">
        <v>321214</v>
      </c>
    </row>
    <row r="25" spans="1:16" ht="13.8">
      <c r="A25" s="128"/>
      <c r="B25" s="129"/>
      <c r="C25" s="129"/>
      <c r="D25" s="49" t="s">
        <v>352</v>
      </c>
      <c r="E25" s="54"/>
      <c r="F25" s="50"/>
      <c r="G25" s="54"/>
      <c r="H25" s="52">
        <v>5747.2</v>
      </c>
      <c r="I25" s="52">
        <v>10357.709999999999</v>
      </c>
      <c r="J25" s="52">
        <v>9926.1899999999987</v>
      </c>
      <c r="K25" s="52">
        <v>9523.4399999999987</v>
      </c>
      <c r="L25" s="52">
        <v>9119.57</v>
      </c>
      <c r="M25" s="52">
        <v>8738.93</v>
      </c>
      <c r="N25" s="52">
        <v>8311.26</v>
      </c>
      <c r="O25" s="52">
        <v>81517.429999999993</v>
      </c>
      <c r="P25" s="53">
        <v>143241.73000000001</v>
      </c>
    </row>
    <row r="26" spans="1:16" ht="27.6" customHeight="1">
      <c r="A26" s="128">
        <v>9</v>
      </c>
      <c r="B26" s="129" t="s">
        <v>349</v>
      </c>
      <c r="C26" s="129" t="s">
        <v>361</v>
      </c>
      <c r="D26" s="49" t="s">
        <v>351</v>
      </c>
      <c r="E26" s="50">
        <v>74235</v>
      </c>
      <c r="F26" s="50">
        <v>11255</v>
      </c>
      <c r="G26" s="51">
        <v>62980</v>
      </c>
      <c r="H26" s="52">
        <v>3760</v>
      </c>
      <c r="I26" s="52">
        <v>3760</v>
      </c>
      <c r="J26" s="52">
        <v>3760</v>
      </c>
      <c r="K26" s="52">
        <v>3760</v>
      </c>
      <c r="L26" s="52">
        <v>3760</v>
      </c>
      <c r="M26" s="52">
        <v>3760</v>
      </c>
      <c r="N26" s="52">
        <v>3760</v>
      </c>
      <c r="O26" s="52">
        <v>36660</v>
      </c>
      <c r="P26" s="53">
        <v>62980</v>
      </c>
    </row>
    <row r="27" spans="1:16" ht="13.8">
      <c r="A27" s="128"/>
      <c r="B27" s="129"/>
      <c r="C27" s="129"/>
      <c r="D27" s="49" t="s">
        <v>352</v>
      </c>
      <c r="E27" s="54"/>
      <c r="F27" s="50"/>
      <c r="G27" s="54"/>
      <c r="H27" s="52">
        <v>1194.71</v>
      </c>
      <c r="I27" s="52">
        <v>1976.04</v>
      </c>
      <c r="J27" s="52">
        <v>1844.3799999999997</v>
      </c>
      <c r="K27" s="52">
        <v>1718.28</v>
      </c>
      <c r="L27" s="52">
        <v>1591.8</v>
      </c>
      <c r="M27" s="52">
        <v>1469.15</v>
      </c>
      <c r="N27" s="52">
        <v>1338.73</v>
      </c>
      <c r="O27" s="52">
        <v>6439.68</v>
      </c>
      <c r="P27" s="53">
        <v>17572.769999999997</v>
      </c>
    </row>
    <row r="28" spans="1:16" ht="27.6" customHeight="1">
      <c r="A28" s="128">
        <v>10</v>
      </c>
      <c r="B28" s="129" t="s">
        <v>349</v>
      </c>
      <c r="C28" s="129" t="s">
        <v>362</v>
      </c>
      <c r="D28" s="49" t="s">
        <v>351</v>
      </c>
      <c r="E28" s="50">
        <v>75500</v>
      </c>
      <c r="F28" s="50">
        <v>11448</v>
      </c>
      <c r="G28" s="51">
        <v>64052</v>
      </c>
      <c r="H28" s="52">
        <v>3824</v>
      </c>
      <c r="I28" s="52">
        <v>3824</v>
      </c>
      <c r="J28" s="52">
        <v>3824</v>
      </c>
      <c r="K28" s="52">
        <v>3824</v>
      </c>
      <c r="L28" s="52">
        <v>3824</v>
      </c>
      <c r="M28" s="52">
        <v>3824</v>
      </c>
      <c r="N28" s="52">
        <v>3824</v>
      </c>
      <c r="O28" s="52">
        <v>37284</v>
      </c>
      <c r="P28" s="53">
        <v>64052</v>
      </c>
    </row>
    <row r="29" spans="1:16" ht="13.8">
      <c r="A29" s="128"/>
      <c r="B29" s="129"/>
      <c r="C29" s="129"/>
      <c r="D29" s="49" t="s">
        <v>352</v>
      </c>
      <c r="E29" s="54"/>
      <c r="F29" s="50"/>
      <c r="G29" s="54"/>
      <c r="H29" s="52">
        <v>1215.02</v>
      </c>
      <c r="I29" s="52">
        <v>2009.6699999999998</v>
      </c>
      <c r="J29" s="52">
        <v>1875.79</v>
      </c>
      <c r="K29" s="52">
        <v>1747.52</v>
      </c>
      <c r="L29" s="52">
        <v>1618.92</v>
      </c>
      <c r="M29" s="52">
        <v>1494.17</v>
      </c>
      <c r="N29" s="52">
        <v>1361.49</v>
      </c>
      <c r="O29" s="52">
        <v>6549.3200000000006</v>
      </c>
      <c r="P29" s="53">
        <v>17871.899999999998</v>
      </c>
    </row>
    <row r="30" spans="1:16" ht="27.6" customHeight="1">
      <c r="A30" s="128">
        <v>11</v>
      </c>
      <c r="B30" s="129" t="s">
        <v>363</v>
      </c>
      <c r="C30" s="129" t="s">
        <v>364</v>
      </c>
      <c r="D30" s="49" t="s">
        <v>351</v>
      </c>
      <c r="E30" s="50">
        <v>113400</v>
      </c>
      <c r="F30" s="50">
        <v>19035</v>
      </c>
      <c r="G30" s="51">
        <v>94365</v>
      </c>
      <c r="H30" s="52">
        <v>11340</v>
      </c>
      <c r="I30" s="52">
        <v>11340</v>
      </c>
      <c r="J30" s="52">
        <v>11340</v>
      </c>
      <c r="K30" s="52">
        <v>11340</v>
      </c>
      <c r="L30" s="52">
        <v>11340</v>
      </c>
      <c r="M30" s="52">
        <v>11340</v>
      </c>
      <c r="N30" s="52">
        <v>11340</v>
      </c>
      <c r="O30" s="52">
        <v>14985</v>
      </c>
      <c r="P30" s="53">
        <v>94365</v>
      </c>
    </row>
    <row r="31" spans="1:16" ht="13.8">
      <c r="A31" s="128"/>
      <c r="B31" s="129"/>
      <c r="C31" s="129"/>
      <c r="D31" s="49" t="s">
        <v>352</v>
      </c>
      <c r="E31" s="54"/>
      <c r="F31" s="50"/>
      <c r="G31" s="54"/>
      <c r="H31" s="52">
        <v>2520.7799999999997</v>
      </c>
      <c r="I31" s="52">
        <v>4038.5699999999997</v>
      </c>
      <c r="J31" s="52">
        <v>3465.96</v>
      </c>
      <c r="K31" s="52">
        <v>2904.99</v>
      </c>
      <c r="L31" s="52">
        <v>2342.5</v>
      </c>
      <c r="M31" s="52">
        <v>1783.96</v>
      </c>
      <c r="N31" s="52">
        <v>1216.7499999999998</v>
      </c>
      <c r="O31" s="52">
        <v>779.69</v>
      </c>
      <c r="P31" s="53">
        <v>19053.199999999997</v>
      </c>
    </row>
    <row r="32" spans="1:16" ht="33" customHeight="1">
      <c r="A32" s="132">
        <v>12</v>
      </c>
      <c r="B32" s="129" t="s">
        <v>363</v>
      </c>
      <c r="C32" s="129" t="s">
        <v>365</v>
      </c>
      <c r="D32" s="49" t="s">
        <v>351</v>
      </c>
      <c r="E32" s="55" t="s">
        <v>366</v>
      </c>
      <c r="F32" s="50">
        <v>0</v>
      </c>
      <c r="G32" s="55" t="s">
        <v>366</v>
      </c>
      <c r="H32" s="52">
        <v>0</v>
      </c>
      <c r="I32" s="52">
        <v>7029.72</v>
      </c>
      <c r="J32" s="52">
        <v>7029.72</v>
      </c>
      <c r="K32" s="52">
        <v>7029.72</v>
      </c>
      <c r="L32" s="52">
        <v>7029.72</v>
      </c>
      <c r="M32" s="52">
        <v>7029.72</v>
      </c>
      <c r="N32" s="52">
        <v>7029.72</v>
      </c>
      <c r="O32" s="52">
        <v>91386.489999999991</v>
      </c>
      <c r="P32" s="53">
        <v>133564.81</v>
      </c>
    </row>
    <row r="33" spans="1:16" ht="30" customHeight="1">
      <c r="A33" s="133"/>
      <c r="B33" s="129"/>
      <c r="C33" s="129"/>
      <c r="D33" s="49" t="s">
        <v>352</v>
      </c>
      <c r="E33" s="54"/>
      <c r="F33" s="50"/>
      <c r="G33" s="54"/>
      <c r="H33" s="52">
        <v>8146.43</v>
      </c>
      <c r="I33" s="52">
        <v>7707.07</v>
      </c>
      <c r="J33" s="52">
        <v>7267.71</v>
      </c>
      <c r="K33" s="52">
        <v>6828.36</v>
      </c>
      <c r="L33" s="52">
        <v>6389.01</v>
      </c>
      <c r="M33" s="52">
        <v>5949.63</v>
      </c>
      <c r="N33" s="52">
        <v>5510.28</v>
      </c>
      <c r="O33" s="52">
        <v>31853.51999999999</v>
      </c>
      <c r="P33" s="53">
        <v>79652.009999999995</v>
      </c>
    </row>
    <row r="34" spans="1:16">
      <c r="A34" s="56"/>
      <c r="B34" s="57"/>
      <c r="C34" s="58"/>
      <c r="D34" s="56" t="s">
        <v>367</v>
      </c>
      <c r="E34" s="59">
        <f>SUM(E10:E31)</f>
        <v>5022638</v>
      </c>
      <c r="F34" s="59">
        <f t="shared" ref="F34:P34" si="0">SUM(F10:F31)</f>
        <v>1270852</v>
      </c>
      <c r="G34" s="59">
        <f t="shared" si="0"/>
        <v>3751786</v>
      </c>
      <c r="H34" s="59">
        <f t="shared" si="0"/>
        <v>241084.19999999998</v>
      </c>
      <c r="I34" s="59">
        <f t="shared" si="0"/>
        <v>279102.79000000004</v>
      </c>
      <c r="J34" s="59">
        <f t="shared" si="0"/>
        <v>273512.63000000006</v>
      </c>
      <c r="K34" s="59">
        <f t="shared" si="0"/>
        <v>268195.67999999993</v>
      </c>
      <c r="L34" s="59">
        <f t="shared" si="0"/>
        <v>262864.14</v>
      </c>
      <c r="M34" s="59">
        <f t="shared" si="0"/>
        <v>270443.56</v>
      </c>
      <c r="N34" s="59">
        <f t="shared" si="0"/>
        <v>274490.88</v>
      </c>
      <c r="O34" s="59">
        <f t="shared" si="0"/>
        <v>3247558.21</v>
      </c>
      <c r="P34" s="59">
        <f t="shared" si="0"/>
        <v>5117252.09</v>
      </c>
    </row>
  </sheetData>
  <mergeCells count="49">
    <mergeCell ref="A32:A33"/>
    <mergeCell ref="B32:B33"/>
    <mergeCell ref="C32:C33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F7:F8"/>
    <mergeCell ref="G7:G8"/>
    <mergeCell ref="H7:P7"/>
    <mergeCell ref="A10:A11"/>
    <mergeCell ref="B10:B11"/>
    <mergeCell ref="C10:C11"/>
    <mergeCell ref="A7:A8"/>
    <mergeCell ref="B7:B8"/>
    <mergeCell ref="C7:C8"/>
    <mergeCell ref="D7:D8"/>
    <mergeCell ref="E7:E8"/>
    <mergeCell ref="K1:P1"/>
    <mergeCell ref="K2:P2"/>
    <mergeCell ref="K3:P3"/>
    <mergeCell ref="A4:P4"/>
    <mergeCell ref="A5:P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L34"/>
  <sheetViews>
    <sheetView showGridLines="0" workbookViewId="0">
      <selection activeCell="D3" sqref="D3:G3"/>
    </sheetView>
  </sheetViews>
  <sheetFormatPr defaultColWidth="8.88671875" defaultRowHeight="13.2"/>
  <cols>
    <col min="1" max="1" width="5.33203125" style="2" customWidth="1"/>
    <col min="2" max="2" width="8.5546875" style="2" customWidth="1"/>
    <col min="3" max="3" width="9" style="2" customWidth="1"/>
    <col min="4" max="4" width="29.88671875" style="17" customWidth="1"/>
    <col min="5" max="5" width="10.88671875" style="2" customWidth="1"/>
    <col min="6" max="7" width="9.109375" style="2" customWidth="1"/>
    <col min="8" max="16384" width="8.88671875" style="2"/>
  </cols>
  <sheetData>
    <row r="1" spans="1:12" ht="13.5" customHeight="1">
      <c r="D1" s="3"/>
      <c r="E1" s="97" t="s">
        <v>483</v>
      </c>
      <c r="F1" s="97"/>
      <c r="G1" s="97"/>
      <c r="J1" s="3"/>
    </row>
    <row r="2" spans="1:12" ht="13.5" customHeight="1">
      <c r="D2" s="3"/>
      <c r="E2" s="97" t="s">
        <v>1</v>
      </c>
      <c r="F2" s="97"/>
      <c r="G2" s="97"/>
      <c r="J2" s="3"/>
    </row>
    <row r="3" spans="1:12" ht="13.5" customHeight="1">
      <c r="D3" s="97" t="s">
        <v>492</v>
      </c>
      <c r="E3" s="97"/>
      <c r="F3" s="97"/>
      <c r="G3" s="97"/>
      <c r="J3" s="3"/>
    </row>
    <row r="4" spans="1:12" ht="10.5" customHeight="1">
      <c r="A4" s="6"/>
      <c r="B4" s="6"/>
      <c r="C4" s="6"/>
      <c r="D4" s="7"/>
      <c r="E4" s="8"/>
      <c r="F4" s="7"/>
      <c r="G4" s="6"/>
      <c r="H4" s="8"/>
      <c r="I4" s="8"/>
      <c r="J4" s="9"/>
    </row>
    <row r="5" spans="1:12" ht="18.75" customHeight="1">
      <c r="A5" s="98" t="s">
        <v>2</v>
      </c>
      <c r="B5" s="98"/>
      <c r="C5" s="98"/>
      <c r="D5" s="98"/>
      <c r="E5" s="98"/>
      <c r="F5" s="98"/>
      <c r="G5" s="98"/>
      <c r="H5" s="10"/>
      <c r="I5" s="10"/>
      <c r="J5" s="10"/>
    </row>
    <row r="6" spans="1:12" ht="30" customHeight="1">
      <c r="A6" s="99" t="s">
        <v>484</v>
      </c>
      <c r="B6" s="99"/>
      <c r="C6" s="99"/>
      <c r="D6" s="99"/>
      <c r="E6" s="99"/>
      <c r="F6" s="99"/>
      <c r="G6" s="99"/>
      <c r="H6" s="11"/>
      <c r="I6" s="11"/>
      <c r="J6" s="11"/>
    </row>
    <row r="7" spans="1:12" ht="10.5" customHeight="1"/>
    <row r="8" spans="1:12" ht="13.2" customHeight="1">
      <c r="A8" s="110" t="s">
        <v>4</v>
      </c>
      <c r="B8" s="110" t="s">
        <v>5</v>
      </c>
      <c r="C8" s="110" t="s">
        <v>6</v>
      </c>
      <c r="D8" s="110"/>
      <c r="E8" s="115" t="s">
        <v>7</v>
      </c>
      <c r="F8" s="115"/>
      <c r="G8" s="115"/>
    </row>
    <row r="9" spans="1:12">
      <c r="A9" s="110"/>
      <c r="B9" s="110"/>
      <c r="C9" s="110"/>
      <c r="D9" s="110"/>
      <c r="E9" s="13" t="s">
        <v>485</v>
      </c>
      <c r="F9" s="13" t="s">
        <v>486</v>
      </c>
      <c r="G9" s="13" t="s">
        <v>487</v>
      </c>
    </row>
    <row r="10" spans="1:12" ht="20.399999999999999">
      <c r="A10" s="100" t="s">
        <v>8</v>
      </c>
      <c r="B10" s="100" t="s">
        <v>28</v>
      </c>
      <c r="C10" s="14" t="s">
        <v>29</v>
      </c>
      <c r="D10" s="14" t="s">
        <v>30</v>
      </c>
      <c r="E10" s="15">
        <v>616160</v>
      </c>
      <c r="F10" s="15">
        <v>655218</v>
      </c>
      <c r="G10" s="15">
        <v>655218</v>
      </c>
    </row>
    <row r="11" spans="1:12">
      <c r="A11" s="100"/>
      <c r="B11" s="100"/>
      <c r="C11" s="101" t="s">
        <v>12</v>
      </c>
      <c r="D11" s="101"/>
      <c r="E11" s="16">
        <v>616160</v>
      </c>
      <c r="F11" s="16">
        <v>655218</v>
      </c>
      <c r="G11" s="16">
        <v>655218</v>
      </c>
    </row>
    <row r="12" spans="1:12">
      <c r="A12" s="100"/>
      <c r="B12" s="18" t="s">
        <v>51</v>
      </c>
      <c r="C12" s="105" t="s">
        <v>52</v>
      </c>
      <c r="D12" s="105"/>
      <c r="E12" s="19">
        <v>616160</v>
      </c>
      <c r="F12" s="19">
        <v>655218</v>
      </c>
      <c r="G12" s="19">
        <v>655218</v>
      </c>
    </row>
    <row r="13" spans="1:12">
      <c r="A13" s="20"/>
      <c r="B13" s="21"/>
      <c r="C13" s="21"/>
      <c r="D13" s="21"/>
      <c r="E13" s="22"/>
      <c r="F13" s="22"/>
      <c r="G13" s="22"/>
    </row>
    <row r="14" spans="1:12" ht="12.75" customHeight="1">
      <c r="A14" s="102" t="s">
        <v>53</v>
      </c>
      <c r="B14" s="96" t="s">
        <v>70</v>
      </c>
      <c r="C14" s="96"/>
      <c r="D14" s="96"/>
      <c r="E14" s="96"/>
      <c r="F14" s="96"/>
      <c r="G14" s="96"/>
      <c r="L14" s="23"/>
    </row>
    <row r="15" spans="1:12">
      <c r="A15" s="103"/>
      <c r="B15" s="100" t="s">
        <v>71</v>
      </c>
      <c r="C15" s="14" t="s">
        <v>72</v>
      </c>
      <c r="D15" s="14" t="s">
        <v>73</v>
      </c>
      <c r="E15" s="15">
        <v>8871</v>
      </c>
      <c r="F15" s="15">
        <v>8871</v>
      </c>
      <c r="G15" s="15">
        <v>8871</v>
      </c>
    </row>
    <row r="16" spans="1:12" ht="30.6">
      <c r="A16" s="103"/>
      <c r="B16" s="100"/>
      <c r="C16" s="14" t="s">
        <v>74</v>
      </c>
      <c r="D16" s="14" t="s">
        <v>75</v>
      </c>
      <c r="E16" s="15">
        <v>2096</v>
      </c>
      <c r="F16" s="15">
        <v>2096</v>
      </c>
      <c r="G16" s="15">
        <v>2096</v>
      </c>
    </row>
    <row r="17" spans="1:12">
      <c r="A17" s="103"/>
      <c r="B17" s="100"/>
      <c r="C17" s="101" t="s">
        <v>12</v>
      </c>
      <c r="D17" s="101"/>
      <c r="E17" s="16">
        <v>10967</v>
      </c>
      <c r="F17" s="16">
        <v>10967</v>
      </c>
      <c r="G17" s="16">
        <v>10967</v>
      </c>
    </row>
    <row r="18" spans="1:12">
      <c r="A18" s="103"/>
      <c r="B18" s="100" t="s">
        <v>76</v>
      </c>
      <c r="C18" s="14" t="s">
        <v>79</v>
      </c>
      <c r="D18" s="14" t="s">
        <v>80</v>
      </c>
      <c r="E18" s="15">
        <v>562211</v>
      </c>
      <c r="F18" s="15">
        <v>350000</v>
      </c>
      <c r="G18" s="15">
        <v>350000</v>
      </c>
    </row>
    <row r="19" spans="1:12" ht="30.6">
      <c r="A19" s="103"/>
      <c r="B19" s="100"/>
      <c r="C19" s="14" t="s">
        <v>81</v>
      </c>
      <c r="D19" s="14" t="s">
        <v>82</v>
      </c>
      <c r="E19" s="15">
        <v>38371</v>
      </c>
      <c r="F19" s="15">
        <v>25000</v>
      </c>
      <c r="G19" s="15">
        <v>25000</v>
      </c>
    </row>
    <row r="20" spans="1:12">
      <c r="A20" s="103"/>
      <c r="B20" s="100"/>
      <c r="C20" s="101" t="s">
        <v>12</v>
      </c>
      <c r="D20" s="101"/>
      <c r="E20" s="16">
        <v>600582</v>
      </c>
      <c r="F20" s="16">
        <v>375000</v>
      </c>
      <c r="G20" s="16">
        <v>375000</v>
      </c>
    </row>
    <row r="21" spans="1:12">
      <c r="A21" s="103"/>
      <c r="B21" s="100" t="s">
        <v>93</v>
      </c>
      <c r="C21" s="14" t="s">
        <v>94</v>
      </c>
      <c r="D21" s="14" t="s">
        <v>95</v>
      </c>
      <c r="E21" s="28"/>
      <c r="F21" s="15">
        <v>3000</v>
      </c>
      <c r="G21" s="15">
        <v>3000</v>
      </c>
    </row>
    <row r="22" spans="1:12">
      <c r="A22" s="103"/>
      <c r="B22" s="100"/>
      <c r="C22" s="14" t="s">
        <v>96</v>
      </c>
      <c r="D22" s="14" t="s">
        <v>488</v>
      </c>
      <c r="E22" s="15">
        <v>111613</v>
      </c>
      <c r="F22" s="15">
        <v>254186</v>
      </c>
      <c r="G22" s="15">
        <v>254186</v>
      </c>
    </row>
    <row r="23" spans="1:12">
      <c r="A23" s="103"/>
      <c r="B23" s="100"/>
      <c r="C23" s="101" t="s">
        <v>12</v>
      </c>
      <c r="D23" s="101"/>
      <c r="E23" s="16">
        <v>111613</v>
      </c>
      <c r="F23" s="16">
        <v>257186</v>
      </c>
      <c r="G23" s="16">
        <v>257186</v>
      </c>
    </row>
    <row r="24" spans="1:12">
      <c r="A24" s="104"/>
      <c r="B24" s="18" t="s">
        <v>51</v>
      </c>
      <c r="C24" s="105" t="s">
        <v>108</v>
      </c>
      <c r="D24" s="105"/>
      <c r="E24" s="19">
        <v>723162</v>
      </c>
      <c r="F24" s="19">
        <v>643153</v>
      </c>
      <c r="G24" s="19">
        <v>643153</v>
      </c>
    </row>
    <row r="25" spans="1:12">
      <c r="A25" s="24"/>
      <c r="B25" s="21"/>
      <c r="C25" s="21"/>
      <c r="D25" s="21"/>
      <c r="E25" s="22"/>
      <c r="F25" s="22"/>
      <c r="G25" s="22"/>
    </row>
    <row r="26" spans="1:12" ht="12.75" customHeight="1">
      <c r="A26" s="100" t="s">
        <v>109</v>
      </c>
      <c r="B26" s="110" t="s">
        <v>110</v>
      </c>
      <c r="C26" s="110"/>
      <c r="D26" s="110"/>
      <c r="E26" s="110"/>
      <c r="F26" s="110"/>
      <c r="G26" s="110"/>
      <c r="L26" s="23"/>
    </row>
    <row r="27" spans="1:12">
      <c r="A27" s="100"/>
      <c r="B27" s="100" t="s">
        <v>111</v>
      </c>
      <c r="C27" s="14" t="s">
        <v>112</v>
      </c>
      <c r="D27" s="14" t="s">
        <v>113</v>
      </c>
      <c r="E27" s="15">
        <v>119067</v>
      </c>
      <c r="F27" s="15">
        <v>0</v>
      </c>
      <c r="G27" s="15">
        <v>0</v>
      </c>
    </row>
    <row r="28" spans="1:12">
      <c r="A28" s="100"/>
      <c r="B28" s="100"/>
      <c r="C28" s="101" t="s">
        <v>12</v>
      </c>
      <c r="D28" s="101"/>
      <c r="E28" s="16">
        <v>119067</v>
      </c>
      <c r="F28" s="16">
        <v>0</v>
      </c>
      <c r="G28" s="16">
        <v>0</v>
      </c>
    </row>
    <row r="29" spans="1:12">
      <c r="A29" s="100"/>
      <c r="B29" s="100" t="s">
        <v>114</v>
      </c>
      <c r="C29" s="14" t="s">
        <v>117</v>
      </c>
      <c r="D29" s="14" t="s">
        <v>118</v>
      </c>
      <c r="E29" s="15">
        <v>-12065</v>
      </c>
      <c r="F29" s="15">
        <v>-12065</v>
      </c>
      <c r="G29" s="15">
        <v>-12065</v>
      </c>
    </row>
    <row r="30" spans="1:12">
      <c r="A30" s="100"/>
      <c r="B30" s="100"/>
      <c r="C30" s="101" t="s">
        <v>12</v>
      </c>
      <c r="D30" s="101"/>
      <c r="E30" s="16">
        <v>-12065</v>
      </c>
      <c r="F30" s="16">
        <v>-12065</v>
      </c>
      <c r="G30" s="16">
        <v>-12065</v>
      </c>
    </row>
    <row r="31" spans="1:12">
      <c r="A31" s="100"/>
      <c r="B31" s="18" t="s">
        <v>51</v>
      </c>
      <c r="C31" s="105" t="s">
        <v>119</v>
      </c>
      <c r="D31" s="105"/>
      <c r="E31" s="19">
        <v>107002</v>
      </c>
      <c r="F31" s="19">
        <v>-12065</v>
      </c>
      <c r="G31" s="19">
        <v>-12065</v>
      </c>
    </row>
    <row r="32" spans="1:12">
      <c r="E32" s="25"/>
      <c r="F32" s="25"/>
      <c r="G32" s="25"/>
    </row>
    <row r="34" spans="5:7">
      <c r="E34" s="25"/>
      <c r="F34" s="25"/>
      <c r="G34" s="25"/>
    </row>
  </sheetData>
  <mergeCells count="29">
    <mergeCell ref="A26:A31"/>
    <mergeCell ref="B26:G26"/>
    <mergeCell ref="B27:B28"/>
    <mergeCell ref="C28:D28"/>
    <mergeCell ref="B29:B30"/>
    <mergeCell ref="C30:D30"/>
    <mergeCell ref="C31:D31"/>
    <mergeCell ref="A10:A12"/>
    <mergeCell ref="B10:B11"/>
    <mergeCell ref="C11:D11"/>
    <mergeCell ref="C12:D12"/>
    <mergeCell ref="A14:A24"/>
    <mergeCell ref="B14:G14"/>
    <mergeCell ref="B15:B17"/>
    <mergeCell ref="C17:D17"/>
    <mergeCell ref="B18:B20"/>
    <mergeCell ref="C20:D20"/>
    <mergeCell ref="B21:B23"/>
    <mergeCell ref="C23:D23"/>
    <mergeCell ref="C24:D24"/>
    <mergeCell ref="A8:A9"/>
    <mergeCell ref="B8:B9"/>
    <mergeCell ref="C8:D9"/>
    <mergeCell ref="E8:G8"/>
    <mergeCell ref="E1:G1"/>
    <mergeCell ref="E2:G2"/>
    <mergeCell ref="D3:G3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4</vt:i4>
      </vt:variant>
    </vt:vector>
  </HeadingPairs>
  <TitlesOfParts>
    <vt:vector size="10" baseType="lpstr">
      <vt:lpstr>1.pielikums</vt:lpstr>
      <vt:lpstr>2.pielikums</vt:lpstr>
      <vt:lpstr>3.pielikums</vt:lpstr>
      <vt:lpstr>4.pielikums</vt:lpstr>
      <vt:lpstr>5.pielikums</vt:lpstr>
      <vt:lpstr>6.pielikums</vt:lpstr>
      <vt:lpstr>'1.pielikums'!Drukāt_virsrakstus</vt:lpstr>
      <vt:lpstr>'2.pielikums'!Drukāt_virsrakstus</vt:lpstr>
      <vt:lpstr>'4.pielikums'!Drukāt_virsrakstus</vt:lpstr>
      <vt:lpstr>'6.pielikums'!Drukāt_virsrakstus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V.Gruntmane</dc:creator>
  <cp:lastModifiedBy>Inga Andra Pērkone</cp:lastModifiedBy>
  <cp:lastPrinted>2023-02-24T08:33:46Z</cp:lastPrinted>
  <dcterms:created xsi:type="dcterms:W3CDTF">2023-02-13T13:00:55Z</dcterms:created>
  <dcterms:modified xsi:type="dcterms:W3CDTF">2023-03-02T07:10:51Z</dcterms:modified>
</cp:coreProperties>
</file>